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'Лист3'!$A$1:$N$58</definedName>
  </definedNames>
  <calcPr fullCalcOnLoad="1"/>
</workbook>
</file>

<file path=xl/sharedStrings.xml><?xml version="1.0" encoding="utf-8"?>
<sst xmlns="http://schemas.openxmlformats.org/spreadsheetml/2006/main" count="130" uniqueCount="114">
  <si>
    <t>Загальний фонд разом</t>
  </si>
  <si>
    <t xml:space="preserve">     -Власні надходження бюджетних установ</t>
  </si>
  <si>
    <t>Загальна сума доходів</t>
  </si>
  <si>
    <t>Відхилен-</t>
  </si>
  <si>
    <t xml:space="preserve">     %</t>
  </si>
  <si>
    <t xml:space="preserve">     Разом</t>
  </si>
  <si>
    <t>Спеціальний фонд, всього</t>
  </si>
  <si>
    <t>Відхилен</t>
  </si>
  <si>
    <t>від факт.</t>
  </si>
  <si>
    <t>ня від</t>
  </si>
  <si>
    <t>тис. грн.</t>
  </si>
  <si>
    <t>Субвенції спеціального фонду</t>
  </si>
  <si>
    <t>Л.В.Писаренко</t>
  </si>
  <si>
    <t xml:space="preserve">    -Кошти від реалізації безхазяйного майна</t>
  </si>
  <si>
    <t>Спеціальний фонд</t>
  </si>
  <si>
    <t xml:space="preserve">    -ПНП підприємств комунальної власності</t>
  </si>
  <si>
    <t>Прогноз</t>
  </si>
  <si>
    <t>тис.грн.</t>
  </si>
  <si>
    <t xml:space="preserve">    -Окремі податки і збори</t>
  </si>
  <si>
    <t>Факт за</t>
  </si>
  <si>
    <t xml:space="preserve">Прогноз 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</si>
  <si>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</si>
  <si>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</si>
  <si>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</si>
  <si>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     -Відсотки за користування довгостроковим кредитом, що надається молодим сім`ям</t>
  </si>
  <si>
    <t>січень</t>
  </si>
  <si>
    <t>надходжен</t>
  </si>
  <si>
    <t xml:space="preserve"> Доходи загального фонду</t>
  </si>
  <si>
    <t xml:space="preserve">    -Акцизний податок з реалізації суб’єктами господар. роздріб.торгівлі підакц.товарів</t>
  </si>
  <si>
    <t xml:space="preserve">    -Адміністративні штрафи та інші санкції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</si>
  <si>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</si>
  <si>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-Плата за надання інших адміністративних послуг</t>
  </si>
  <si>
    <t xml:space="preserve">    -Адміністративний збір за державну реєстрацію речових прав на нерухоме майно та їх обтяжень</t>
  </si>
  <si>
    <t xml:space="preserve">    -Державне мито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</si>
  <si>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</si>
  <si>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   -Місцеві податки:</t>
  </si>
  <si>
    <t xml:space="preserve">     -Екологічний податок (25%)/збір за забруднення навколишнього природнього середовища (50%)</t>
  </si>
  <si>
    <t xml:space="preserve">    - Надход. від відшкодування втрат с/г вироб.(75%)</t>
  </si>
  <si>
    <t xml:space="preserve">     -Грошові стягнення за шкоду, заподіяну поруш.закон.про охорону навкол.природн.серед.(50%)</t>
  </si>
  <si>
    <t xml:space="preserve">    Бюджет розвитку</t>
  </si>
  <si>
    <t xml:space="preserve">    -кошти від відчуження майна</t>
  </si>
  <si>
    <t xml:space="preserve">    -продаж земель не с/г призначення</t>
  </si>
  <si>
    <t xml:space="preserve">    -надход.коштів пайової участі у розв.інф.насел.пункту</t>
  </si>
  <si>
    <t>-</t>
  </si>
  <si>
    <t>25                                                                                                       -</t>
  </si>
  <si>
    <t xml:space="preserve"> 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</si>
  <si>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</si>
  <si>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    -Плата за розміщення тимчасово вільних коштів місцевих бюджетів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</si>
  <si>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</si>
  <si>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підприємців та громадських формувань, а також плата за надання інших платних послуг, пов’язаних з такою держ.реєстрацією  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</si>
  <si>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</si>
  <si>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 xml:space="preserve">    -Базова дотація</t>
  </si>
  <si>
    <t xml:space="preserve">    -Субвенції з державного бюджету місц.бюджетам,в т.ч.:</t>
  </si>
  <si>
    <t xml:space="preserve">        освітня субвенція</t>
  </si>
  <si>
    <t xml:space="preserve">        медична субвенція</t>
  </si>
  <si>
    <t xml:space="preserve">    -Дотації з місцевих бюджетів іншим місцевим бюджетам</t>
  </si>
  <si>
    <t xml:space="preserve">    -Субвенції з місцевих бюджетів іншим місцевим бюджетам</t>
  </si>
  <si>
    <t>зараховуються до бюджетів місцевого самоврядування за місцезнаходженням (місцем розташування) відповідних природніх ресурсів</t>
  </si>
  <si>
    <t xml:space="preserve">    -Податок та збір на доходи фізичних осіб</t>
  </si>
  <si>
    <t>30         -</t>
  </si>
  <si>
    <t>45          -</t>
  </si>
  <si>
    <t>міської територіальної громади</t>
  </si>
  <si>
    <t xml:space="preserve"> -Рентна плата за користування надрами для видобування корисних копалин загальнодержавного значення </t>
  </si>
  <si>
    <t xml:space="preserve">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головн.корист.) </t>
  </si>
  <si>
    <t xml:space="preserve">80%-за здані у вигляді брухту і відходів золото, платину, метали платинової групи, дорогоцінне каміння;  50%-за здане у вигляді брухту і відходів срібло (підпр.,уст.та орг.,що утрим.за рахунок місц.б.).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</si>
  <si>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</si>
  <si>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% зарахування до бюджету</t>
  </si>
  <si>
    <t>державного</t>
  </si>
  <si>
    <t>обласного</t>
  </si>
  <si>
    <t>Відсотки зарахування надходжень до бюджету НмТГ та строки сплати у 2021 році</t>
  </si>
  <si>
    <t>Строки сплати</t>
  </si>
  <si>
    <t xml:space="preserve">Плата за надання адміністративної послуги (адміністративний збір) вноситься суб’єктом звернення одноразово за весь комплекс дій та рішень суб’єкта надання адміністративних послуг, необхідних для отримання адміністративної послуги </t>
  </si>
  <si>
    <t>Щомісячно, останнього числа місяця</t>
  </si>
  <si>
    <t xml:space="preserve">  -//-</t>
  </si>
  <si>
    <t>За кожним фактом надання послуги</t>
  </si>
  <si>
    <t>За кожним фактом</t>
  </si>
  <si>
    <t>на рахунки бюджетних установ</t>
  </si>
  <si>
    <t xml:space="preserve">     -Податок з власників транспортних засобів</t>
  </si>
  <si>
    <t>частина (13,44%) акцизного податоку з вироблених в Україні пального, у порядку, визначеному КМУ</t>
  </si>
  <si>
    <t>частина (13,44%) акцизного податоук з ввезеного на митну територію України пального, у порядку, визначеному КМУ</t>
  </si>
  <si>
    <t>Фізичними особами - протягом 60 днів з дня вручення податкового повідомлення- рішення; юридичними особами - авансовими внесками щокварталу до 30 числа місяця, що наступає за звітним кварталом, які відображаються в річній податковій декларації</t>
  </si>
  <si>
    <t>В залежності від виду надходжень (плата за послуги - щомісячно, орендна плата - щомісячно, благодійні внески, спонсорська допомога - по факту надходжень)</t>
  </si>
  <si>
    <t>По факту надходжень</t>
  </si>
  <si>
    <t>Після продажу майна комунальної власності</t>
  </si>
  <si>
    <t>Після продажу земельних ділянок</t>
  </si>
  <si>
    <t>Перший платіж - після затвердження КМУ коефіцієнтів відрахувань по кожній ТГ та розщеплення по бюджетах, проведеного казначейством. Далі - по порядку згідно з п. 7</t>
  </si>
  <si>
    <t>Щомісячно</t>
  </si>
  <si>
    <t xml:space="preserve">    -Інші надходження (24060300) - повернення невикористаних бюджетних коштів минулих років; суми, отримані за рішенням суду; плата за користування місцем розташування зовнішнього рекламного засобу; внески замовників на утримання об’єктів благоустрою міста</t>
  </si>
  <si>
    <t xml:space="preserve"> зараховуються за місцем вчинення порушення</t>
  </si>
  <si>
    <t xml:space="preserve"> зараховується до бюджетів місцевого самоврядування за місцем надання послуг</t>
  </si>
  <si>
    <t>справляється за місцем надання послуг</t>
  </si>
  <si>
    <t>зараховується до бюджетів місцевого самоврядування за місцем надання послуг</t>
  </si>
  <si>
    <t xml:space="preserve"> зараховується до бюджетів місцевого самоврядування за місцем вчинення дій та видачі документів</t>
  </si>
  <si>
    <t>накладаються місцевими органами виконавчої влади та виконавчими органами місцевих рад або адмінкомісіями</t>
  </si>
  <si>
    <r>
      <rPr>
        <b/>
        <sz val="18"/>
        <rFont val="Times New Roman"/>
        <family val="1"/>
      </rPr>
      <t>1)Податок із загального місячного (річного)  дохіду фізичної особи,</t>
    </r>
    <r>
      <rPr>
        <sz val="18"/>
        <rFont val="Times New Roman"/>
        <family val="1"/>
      </rPr>
      <t xml:space="preserve"> який нараховується і сплачується (перераховується) податковим агентом  до бюджету під час виплати доходу єдиним платіжним документом за кожним фактом виплати з/п, в тому числі лікарняні , премії тощо; </t>
    </r>
    <r>
      <rPr>
        <b/>
        <sz val="18"/>
        <rFont val="Times New Roman"/>
        <family val="1"/>
      </rPr>
      <t>2) Інші доходи фізична особа декларує самостійно (Декларація про майновий стан і доходи) -</t>
    </r>
    <r>
      <rPr>
        <sz val="18"/>
        <rFont val="Times New Roman"/>
        <family val="1"/>
      </rPr>
      <t xml:space="preserve"> до 1 травня року, що настає за звітним базовим періодом, що дорівнює календарному року. Фізична особа зобов'язана самостійно до 1 серпня року, що настає за звітним, сплатити суму податкового зобов'язання, зазначену в поданій нею податковій декларації; </t>
    </r>
    <r>
      <rPr>
        <b/>
        <sz val="18"/>
        <rFont val="Times New Roman"/>
        <family val="1"/>
      </rPr>
      <t>3)Фізичні особи - підприємці на загальній системі оподаткування</t>
    </r>
    <r>
      <rPr>
        <sz val="18"/>
        <rFont val="Times New Roman"/>
        <family val="1"/>
      </rPr>
      <t xml:space="preserve"> подають до контролюючого органу податкову декларацію за результатами календарного року у строки, встановлені ПКУ для річного звітного податкового періоду (протягом 40 календарних днів, що настають за останнім календарним днем звітного (податкового) року), в якій також зазначаються авансові платежі з податку на доходи.  Авансові платежі з ПДФО розраховуються платником податку самостійно згідно з фактичними даними обліку доходів і витрат, кожного календарного кварталу та сплачуються до бюджету до 20 числа місяця, наступного за кожним календарним кварталом (до 20 квітня, до 20 липня і до 20 жовтня). Авансовий платіж за четвертий календарний квартал не розраховується та не сплачується.
</t>
    </r>
  </si>
  <si>
    <r>
      <t xml:space="preserve">Податковими (звітними) періодами для податку на прибуток підприємств, крім випадків, передбачених пунктом 137.5  статті 137 ПКУ, є календарні: квартал, півріччя, три квартали, рік. При цьому податкова декларація розраховується наростаючим підсумком. Податковий (звітний) період починається з першого календарного дня податкового (звітного) періоду і закінчується останнім календарним днем податкового (звітного) періоду. Платник податків зобов’язаний самостійно сплатити суму податкового зобов’язання, зазначену у поданій ним податковій декларації, </t>
    </r>
    <r>
      <rPr>
        <b/>
        <sz val="18"/>
        <rFont val="Times New Roman"/>
        <family val="1"/>
      </rPr>
      <t xml:space="preserve">протягом 10 календарних днів, що настають за останнім днем відповідного граничного строку, </t>
    </r>
    <r>
      <rPr>
        <sz val="18"/>
        <rFont val="Times New Roman"/>
        <family val="1"/>
      </rPr>
      <t>передбаченого для подання податкової декларації, крім випадків, встановлених ПКУ. Податкові декларації подаються за базовий звітний (податковий) період, що дорівнює:календарному року для платників податку на прибуток, для податкової декларації (у тому числі розрахунку частини чистого прибутку (доходу), дивідендів на державну частку), яка розраховується наростаючим підсумком за рік, - протягом 60 календарних днів, що настають за останнім календарним днем звітного (податкового) року</t>
    </r>
  </si>
  <si>
    <r>
      <t xml:space="preserve">Базовий податковий (звітний) період для рентної плати дорівнює календарному кварталу. Сума податкових зобов’язань з рентної плати, визначена у податковій декларації за податковий (звітний) період, сплачується платником до бюджету </t>
    </r>
    <r>
      <rPr>
        <b/>
        <sz val="18"/>
        <rFont val="Times New Roman"/>
        <family val="1"/>
      </rPr>
      <t>протягом 10 календарних днів</t>
    </r>
    <r>
      <rPr>
        <sz val="18"/>
        <rFont val="Times New Roman"/>
        <family val="1"/>
      </rPr>
      <t xml:space="preserve"> після закінчення граничного строку подання такої податкової декларації. Податкові декларації подаються за базовий звітний (податковий) період, що дорівнює: календарному кварталу або календарному півріччю (у тому числі в разі сплати квартальних або піврічних авансових внесків) - протягом 40 календарних днів, що настають за останнім календарним днем звітного (податкового) кварталу (півріччя)
</t>
    </r>
  </si>
  <si>
    <r>
      <t xml:space="preserve">Суми податку перераховуються до бюджету платниками акцизного податку </t>
    </r>
    <r>
      <rPr>
        <b/>
        <sz val="18"/>
        <rFont val="Times New Roman"/>
        <family val="1"/>
      </rPr>
      <t>протягом 10 календарних днів,</t>
    </r>
    <r>
      <rPr>
        <sz val="18"/>
        <rFont val="Times New Roman"/>
        <family val="1"/>
      </rPr>
      <t xml:space="preserve"> що настають за останнім днем відповідного граничного строку, передбаченого ПКУ для подання податкової декларації за місячний податковий період. Податкові декларації,  подаються за базовий звітний (податковий) період, що дорівнює: календарному місяцю (у тому числі в разі сплати місячних авансових внесків) - протягом 20 календарних днів, що настають за останнім календарним днем звітного (податкового) місяця</t>
    </r>
  </si>
  <si>
    <r>
      <rPr>
        <b/>
        <sz val="18"/>
        <rFont val="Times New Roman"/>
        <family val="1"/>
      </rPr>
      <t xml:space="preserve">Фізичні особи </t>
    </r>
    <r>
      <rPr>
        <sz val="18"/>
        <rFont val="Times New Roman"/>
        <family val="1"/>
      </rPr>
      <t xml:space="preserve"> сплачюють за звітний рік  (попередній) </t>
    </r>
    <r>
      <rPr>
        <b/>
        <sz val="18"/>
        <rFont val="Times New Roman"/>
        <family val="1"/>
      </rPr>
      <t>протягом 60 днів</t>
    </r>
    <r>
      <rPr>
        <sz val="18"/>
        <rFont val="Times New Roman"/>
        <family val="1"/>
      </rPr>
      <t xml:space="preserve"> з дня вручення податкового повідомлення-рішення (ППР про суми/сум податку надсилається контролюючим органом до 1 липня року, що настає за базовим податковим (звітним) періодом (роком);  </t>
    </r>
    <r>
      <rPr>
        <b/>
        <sz val="18"/>
        <rFont val="Times New Roman"/>
        <family val="1"/>
      </rPr>
      <t>Юридичні особи</t>
    </r>
    <r>
      <rPr>
        <sz val="18"/>
        <rFont val="Times New Roman"/>
        <family val="1"/>
      </rPr>
      <t xml:space="preserve"> - авансовими внесками </t>
    </r>
    <r>
      <rPr>
        <b/>
        <sz val="18"/>
        <rFont val="Times New Roman"/>
        <family val="1"/>
      </rPr>
      <t>щокварталу</t>
    </r>
    <r>
      <rPr>
        <sz val="18"/>
        <rFont val="Times New Roman"/>
        <family val="1"/>
      </rPr>
      <t xml:space="preserve"> до 30 числа, місяця, що наступає за звітним кварталом, які відібражаються в річній податковій декларації</t>
    </r>
  </si>
  <si>
    <r>
      <rPr>
        <b/>
        <sz val="18"/>
        <rFont val="Times New Roman"/>
        <family val="1"/>
      </rPr>
      <t>Фізичні особи</t>
    </r>
    <r>
      <rPr>
        <sz val="18"/>
        <rFont val="Times New Roman"/>
        <family val="1"/>
      </rPr>
      <t xml:space="preserve"> (громадяни, що не є ФОПами) </t>
    </r>
    <r>
      <rPr>
        <b/>
        <sz val="18"/>
        <rFont val="Times New Roman"/>
        <family val="1"/>
      </rPr>
      <t>сплачюють податок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протягом 60 днів</t>
    </r>
    <r>
      <rPr>
        <sz val="18"/>
        <rFont val="Times New Roman"/>
        <family val="1"/>
      </rPr>
      <t xml:space="preserve"> з дня вручення податкового повідомлення-рішення (облік фіз.ос. -</t>
    </r>
    <r>
      <rPr>
        <b/>
        <sz val="18"/>
        <rFont val="Times New Roman"/>
        <family val="1"/>
      </rPr>
      <t>платників податку</t>
    </r>
    <r>
      <rPr>
        <sz val="18"/>
        <rFont val="Times New Roman"/>
        <family val="1"/>
      </rPr>
      <t xml:space="preserve"> і нарахування відповідних сум проводяться контролюючим органами за місцем знаходження земельної ділянки щороку до 1 травня) ;  </t>
    </r>
    <r>
      <rPr>
        <b/>
        <sz val="18"/>
        <rFont val="Times New Roman"/>
        <family val="1"/>
      </rPr>
      <t>Податкове забов'язання  щодо плати за землю (орендна плата з юридичних та фізичних осіб та податок для юридичних осіб), визначене у податковій декларації на поточний рік,</t>
    </r>
    <r>
      <rPr>
        <sz val="18"/>
        <rFont val="Times New Roman"/>
        <family val="1"/>
      </rPr>
      <t xml:space="preserve"> сплачується рівними частками власниками та землекористувачами зем. діл. за податковий період, який дорівнює календарному місяцю, </t>
    </r>
    <r>
      <rPr>
        <b/>
        <sz val="18"/>
        <rFont val="Times New Roman"/>
        <family val="1"/>
      </rPr>
      <t>щомісяця</t>
    </r>
    <r>
      <rPr>
        <sz val="18"/>
        <rFont val="Times New Roman"/>
        <family val="1"/>
      </rPr>
      <t xml:space="preserve"> протягом 30 календарних днів, що настають за останнім календарним днем податкового (звітного) місяця</t>
    </r>
  </si>
  <si>
    <r>
      <rPr>
        <b/>
        <sz val="18"/>
        <rFont val="Times New Roman"/>
        <family val="1"/>
      </rPr>
      <t>Фізичні особи</t>
    </r>
    <r>
      <rPr>
        <sz val="18"/>
        <rFont val="Times New Roman"/>
        <family val="1"/>
      </rPr>
      <t xml:space="preserve"> сплачюють </t>
    </r>
    <r>
      <rPr>
        <b/>
        <sz val="18"/>
        <rFont val="Times New Roman"/>
        <family val="1"/>
      </rPr>
      <t>протягом 60 днів</t>
    </r>
    <r>
      <rPr>
        <sz val="18"/>
        <rFont val="Times New Roman"/>
        <family val="1"/>
      </rPr>
      <t xml:space="preserve"> з дня вручення податкового повідомлення-рішення  (ППР про суми/сум податку надсилається контролюючим органом до 1 липня року, що настає за базовим податковим (звітним) періодом (роком);  </t>
    </r>
    <r>
      <rPr>
        <b/>
        <sz val="18"/>
        <rFont val="Times New Roman"/>
        <family val="1"/>
      </rPr>
      <t>Юридичні особи</t>
    </r>
    <r>
      <rPr>
        <sz val="18"/>
        <rFont val="Times New Roman"/>
        <family val="1"/>
      </rPr>
      <t xml:space="preserve"> - авансовими внесками </t>
    </r>
    <r>
      <rPr>
        <b/>
        <sz val="18"/>
        <rFont val="Times New Roman"/>
        <family val="1"/>
      </rPr>
      <t xml:space="preserve">щокварталу </t>
    </r>
    <r>
      <rPr>
        <sz val="18"/>
        <rFont val="Times New Roman"/>
        <family val="1"/>
      </rPr>
      <t>до 30 числа, місяця, що наступає за звітним кварталом, які відібражаються в річній податковій декларації</t>
    </r>
  </si>
  <si>
    <r>
      <t xml:space="preserve">Сума збору обчислена відповідно податкової декларації за звітний (податковий) квартал, спалачується </t>
    </r>
    <r>
      <rPr>
        <b/>
        <sz val="18"/>
        <rFont val="Times New Roman"/>
        <family val="1"/>
      </rPr>
      <t>щоквартально</t>
    </r>
    <r>
      <rPr>
        <sz val="18"/>
        <rFont val="Times New Roman"/>
        <family val="1"/>
      </rPr>
      <t xml:space="preserve">, у визначений квартального звітного ( податкового) періоду строк. Податкові декларації подаються за базовий звітний (податковий) період, що дорівнює: календарному кварталу а (у тому числі в разі сплати квартальних авансових внесків) - протягом 40 календарних днів, що настають за останнім календарним днем звітного (податкового) кварталу </t>
    </r>
  </si>
  <si>
    <r>
      <t xml:space="preserve">Податкові агенти сплачують збір за своїм місцезнаходженням </t>
    </r>
    <r>
      <rPr>
        <b/>
        <sz val="18"/>
        <rFont val="Times New Roman"/>
        <family val="1"/>
      </rPr>
      <t>щоквартально</t>
    </r>
    <r>
      <rPr>
        <sz val="18"/>
        <rFont val="Times New Roman"/>
        <family val="1"/>
      </rPr>
      <t xml:space="preserve">, у визначений для квартального звітного (податкового) періоду строк та відповідно до податкової декларації за звітний (податковий) квартал, </t>
    </r>
    <r>
      <rPr>
        <b/>
        <sz val="18"/>
        <rFont val="Times New Roman"/>
        <family val="1"/>
      </rPr>
      <t>або авансовими внесками до 30 числа (включно) кожного місяця</t>
    </r>
    <r>
      <rPr>
        <sz val="18"/>
        <rFont val="Times New Roman"/>
        <family val="1"/>
      </rPr>
      <t xml:space="preserve"> (у лютому - до 28 (29) включно) на підставі рішення міської ради</t>
    </r>
  </si>
  <si>
    <r>
      <rPr>
        <b/>
        <sz val="18"/>
        <rFont val="Times New Roman"/>
        <family val="1"/>
      </rPr>
      <t>Платники єдиного податку першої і другої груп</t>
    </r>
    <r>
      <rPr>
        <sz val="18"/>
        <rFont val="Times New Roman"/>
        <family val="1"/>
      </rPr>
      <t xml:space="preserve"> сплачують єдиний податок шляхом здійснення авансового внеску </t>
    </r>
    <r>
      <rPr>
        <b/>
        <sz val="18"/>
        <rFont val="Times New Roman"/>
        <family val="1"/>
      </rPr>
      <t xml:space="preserve">не пізніше 20 числа (включно) поточного місяця; платники єдиного податку третьої групи </t>
    </r>
    <r>
      <rPr>
        <sz val="18"/>
        <rFont val="Times New Roman"/>
        <family val="1"/>
      </rPr>
      <t>сплачують єдиний податок протягом 10 календарних днів після граничного строку подання податкової декларації за податковий (звітний) квартал (декларації подаються за  звітний квартал- протягом 40 календарних днів, що настають за останнім календарним днем звітного (податкового) кварталу (півріччя); п</t>
    </r>
    <r>
      <rPr>
        <b/>
        <sz val="18"/>
        <rFont val="Times New Roman"/>
        <family val="1"/>
      </rPr>
      <t xml:space="preserve">латники єдиного податку четвертої групи: </t>
    </r>
    <r>
      <rPr>
        <sz val="18"/>
        <rFont val="Times New Roman"/>
        <family val="1"/>
      </rPr>
      <t>самостійно обчислюють суму податку щороку станом на 1 січня і не пізніше 20 лютого поточного року подають відповідному контролюючому органу за місцезнаходженням платника податку та місцем розташування земельної ділянки податкову декларацію на поточний рік; сплачують податок щоквартально протягом 30 календарних днів, що настають за останнім календарним днем податкового (звітного) кварталу, у таких розмірах: у I кварталі - 10 відсотків; у II кварталі - 10 відсотків; у III кварталі - 50 відсотків; у IV кварталі - 30 відсотків;</t>
    </r>
  </si>
  <si>
    <t>податок на нерухоме майно, відмінне від зем.ділянки</t>
  </si>
  <si>
    <t>плата за землю</t>
  </si>
  <si>
    <t>податок на майно, в т.ч.</t>
  </si>
  <si>
    <t xml:space="preserve">транспортний податок </t>
  </si>
  <si>
    <t>збір за паркування транспортних засобів</t>
  </si>
  <si>
    <t>туристичний збір</t>
  </si>
  <si>
    <t xml:space="preserve">єдиний податок </t>
  </si>
  <si>
    <r>
      <t xml:space="preserve">Платники податку складають податкові декларації за формою, встановленою у порядку, передбаченому статтею 46 ПКУ, подають їх протягом 40 календарних днів, що настають за останнім календарним днем податкового (звітного) кварталу, до контролюючих органів та </t>
    </r>
    <r>
      <rPr>
        <b/>
        <sz val="18"/>
        <rFont val="Times New Roman"/>
        <family val="1"/>
      </rPr>
      <t>сплачують податок протягом 10 календарних днів</t>
    </r>
    <r>
      <rPr>
        <sz val="18"/>
        <rFont val="Times New Roman"/>
        <family val="1"/>
      </rPr>
      <t>, що настають за останнім днем граничного строку подання податкової декларації</t>
    </r>
  </si>
  <si>
    <t>1) Плата за тимчасове користування місцем розташування рекламного засобу: перераховується розповсюджувачем щомісячно до 25 числа поточного місяця; 2) Пайова участь (внесок) в утриманні об’єктів благоустрою: перераховується до бюджету щомісячно</t>
  </si>
  <si>
    <t>Згідно з  графіком (відмінена)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</si>
</sst>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Так&quot;;&quot;Так&quot;;&quot;Ні&quot;"/>
    <numFmt numFmtId="196" formatCode="&quot;Істина&quot;;&quot;Істина&quot;;&quot;Хибність&quot;"/>
    <numFmt numFmtId="197" formatCode="&quot;Увімк&quot;;&quot;Увімк&quot;;&quot;Вимк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189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189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10" fillId="0" borderId="15" xfId="0" applyFont="1" applyFill="1" applyBorder="1" applyAlignment="1">
      <alignment vertical="center" wrapText="1"/>
    </xf>
    <xf numFmtId="189" fontId="3" fillId="0" borderId="12" xfId="0" applyNumberFormat="1" applyFont="1" applyBorder="1" applyAlignment="1">
      <alignment/>
    </xf>
    <xf numFmtId="189" fontId="3" fillId="0" borderId="18" xfId="0" applyNumberFormat="1" applyFont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/>
    </xf>
    <xf numFmtId="189" fontId="7" fillId="0" borderId="12" xfId="0" applyNumberFormat="1" applyFont="1" applyFill="1" applyBorder="1" applyAlignment="1">
      <alignment/>
    </xf>
    <xf numFmtId="189" fontId="7" fillId="0" borderId="12" xfId="0" applyNumberFormat="1" applyFont="1" applyBorder="1" applyAlignment="1">
      <alignment/>
    </xf>
    <xf numFmtId="189" fontId="3" fillId="0" borderId="19" xfId="0" applyNumberFormat="1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/>
    </xf>
    <xf numFmtId="189" fontId="7" fillId="0" borderId="21" xfId="0" applyNumberFormat="1" applyFont="1" applyFill="1" applyBorder="1" applyAlignment="1">
      <alignment/>
    </xf>
    <xf numFmtId="189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189" fontId="7" fillId="0" borderId="22" xfId="0" applyNumberFormat="1" applyFont="1" applyBorder="1" applyAlignment="1">
      <alignment/>
    </xf>
    <xf numFmtId="189" fontId="3" fillId="0" borderId="17" xfId="0" applyNumberFormat="1" applyFont="1" applyBorder="1" applyAlignment="1">
      <alignment/>
    </xf>
    <xf numFmtId="189" fontId="3" fillId="0" borderId="22" xfId="0" applyNumberFormat="1" applyFont="1" applyBorder="1" applyAlignment="1">
      <alignment/>
    </xf>
    <xf numFmtId="189" fontId="3" fillId="0" borderId="17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189" fontId="3" fillId="0" borderId="17" xfId="0" applyNumberFormat="1" applyFont="1" applyFill="1" applyBorder="1" applyAlignment="1">
      <alignment horizontal="right" wrapText="1"/>
    </xf>
    <xf numFmtId="189" fontId="3" fillId="0" borderId="15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189" fontId="7" fillId="0" borderId="17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/>
    </xf>
    <xf numFmtId="189" fontId="7" fillId="0" borderId="15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189" fontId="9" fillId="0" borderId="17" xfId="0" applyNumberFormat="1" applyFont="1" applyFill="1" applyBorder="1" applyAlignment="1">
      <alignment/>
    </xf>
    <xf numFmtId="189" fontId="9" fillId="0" borderId="15" xfId="0" applyNumberFormat="1" applyFont="1" applyFill="1" applyBorder="1" applyAlignment="1">
      <alignment/>
    </xf>
    <xf numFmtId="189" fontId="9" fillId="0" borderId="15" xfId="0" applyNumberFormat="1" applyFont="1" applyBorder="1" applyAlignment="1">
      <alignment/>
    </xf>
    <xf numFmtId="189" fontId="9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15" xfId="0" applyFont="1" applyFill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7" xfId="0" applyFont="1" applyFill="1" applyBorder="1" applyAlignment="1">
      <alignment wrapText="1"/>
    </xf>
    <xf numFmtId="189" fontId="3" fillId="0" borderId="15" xfId="0" applyNumberFormat="1" applyFont="1" applyFill="1" applyBorder="1" applyAlignment="1">
      <alignment wrapText="1"/>
    </xf>
    <xf numFmtId="189" fontId="3" fillId="0" borderId="17" xfId="0" applyNumberFormat="1" applyFont="1" applyFill="1" applyBorder="1" applyAlignment="1">
      <alignment wrapText="1"/>
    </xf>
    <xf numFmtId="0" fontId="9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9" fontId="3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view="pageBreakPreview" zoomScale="75" zoomScaleSheetLayoutView="75" workbookViewId="0" topLeftCell="A1">
      <selection activeCell="A2" sqref="A2:IV2"/>
    </sheetView>
  </sheetViews>
  <sheetFormatPr defaultColWidth="9.00390625" defaultRowHeight="12.75"/>
  <cols>
    <col min="1" max="1" width="5.125" style="71" customWidth="1"/>
    <col min="2" max="2" width="44.75390625" style="1" customWidth="1"/>
    <col min="3" max="3" width="6.75390625" style="1" customWidth="1"/>
    <col min="4" max="4" width="6.625" style="1" customWidth="1"/>
    <col min="5" max="5" width="27.25390625" style="1" customWidth="1"/>
    <col min="6" max="6" width="10.25390625" style="1" hidden="1" customWidth="1"/>
    <col min="7" max="7" width="10.875" style="1" hidden="1" customWidth="1"/>
    <col min="8" max="8" width="10.625" style="1" hidden="1" customWidth="1"/>
    <col min="9" max="9" width="10.75390625" style="1" hidden="1" customWidth="1"/>
    <col min="10" max="10" width="10.25390625" style="1" hidden="1" customWidth="1"/>
    <col min="11" max="12" width="0" style="1" hidden="1" customWidth="1"/>
    <col min="13" max="13" width="0.2421875" style="1" hidden="1" customWidth="1"/>
    <col min="14" max="14" width="140.75390625" style="1" customWidth="1"/>
    <col min="15" max="15" width="9.125" style="1" customWidth="1"/>
    <col min="16" max="16" width="10.625" style="1" bestFit="1" customWidth="1"/>
    <col min="17" max="16384" width="9.125" style="1" customWidth="1"/>
  </cols>
  <sheetData>
    <row r="1" ht="7.5" customHeight="1"/>
    <row r="2" spans="1:14" s="97" customFormat="1" ht="24" customHeight="1">
      <c r="A2" s="95"/>
      <c r="B2" s="96" t="s">
        <v>69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3" ht="7.5" customHeight="1">
      <c r="B3" s="2"/>
      <c r="C3" s="2"/>
      <c r="D3" s="2"/>
      <c r="E3" s="2"/>
      <c r="F3" s="2"/>
      <c r="G3" s="2"/>
      <c r="H3" s="3"/>
      <c r="L3" s="1" t="s">
        <v>10</v>
      </c>
      <c r="M3" s="1" t="s">
        <v>17</v>
      </c>
    </row>
    <row r="4" spans="1:14" ht="18.75" customHeight="1">
      <c r="A4" s="72"/>
      <c r="B4" s="93"/>
      <c r="C4" s="92" t="s">
        <v>66</v>
      </c>
      <c r="D4" s="92"/>
      <c r="E4" s="92"/>
      <c r="F4" s="4" t="s">
        <v>20</v>
      </c>
      <c r="G4" s="5" t="s">
        <v>19</v>
      </c>
      <c r="H4" s="6" t="s">
        <v>16</v>
      </c>
      <c r="I4" s="7" t="s">
        <v>22</v>
      </c>
      <c r="J4" s="5" t="s">
        <v>3</v>
      </c>
      <c r="K4" s="8" t="s">
        <v>4</v>
      </c>
      <c r="L4" s="8" t="s">
        <v>7</v>
      </c>
      <c r="M4" s="8" t="s">
        <v>7</v>
      </c>
      <c r="N4" s="83" t="s">
        <v>70</v>
      </c>
    </row>
    <row r="5" spans="1:14" ht="30.75" customHeight="1">
      <c r="A5" s="72"/>
      <c r="B5" s="94"/>
      <c r="C5" s="9" t="s">
        <v>67</v>
      </c>
      <c r="D5" s="9" t="s">
        <v>68</v>
      </c>
      <c r="E5" s="10" t="s">
        <v>61</v>
      </c>
      <c r="F5" s="11" t="s">
        <v>21</v>
      </c>
      <c r="G5" s="12" t="s">
        <v>25</v>
      </c>
      <c r="H5" s="13" t="s">
        <v>21</v>
      </c>
      <c r="I5" s="12" t="s">
        <v>26</v>
      </c>
      <c r="J5" s="12" t="s">
        <v>9</v>
      </c>
      <c r="K5" s="14"/>
      <c r="L5" s="14" t="s">
        <v>8</v>
      </c>
      <c r="M5" s="14" t="s">
        <v>8</v>
      </c>
      <c r="N5" s="84"/>
    </row>
    <row r="6" spans="1:14" ht="20.25" customHeight="1">
      <c r="A6" s="72"/>
      <c r="B6" s="88" t="s">
        <v>27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1:14" ht="351.75" customHeight="1">
      <c r="A7" s="72">
        <v>1</v>
      </c>
      <c r="B7" s="77" t="s">
        <v>58</v>
      </c>
      <c r="C7" s="15">
        <v>25</v>
      </c>
      <c r="D7" s="15">
        <v>15</v>
      </c>
      <c r="E7" s="15">
        <v>60</v>
      </c>
      <c r="F7" s="16"/>
      <c r="G7" s="17"/>
      <c r="H7" s="17"/>
      <c r="I7" s="17"/>
      <c r="J7" s="17"/>
      <c r="K7" s="18"/>
      <c r="L7" s="19"/>
      <c r="M7" s="20"/>
      <c r="N7" s="76" t="s">
        <v>94</v>
      </c>
    </row>
    <row r="8" spans="1:14" ht="327.75" customHeight="1">
      <c r="A8" s="72">
        <v>2</v>
      </c>
      <c r="B8" s="77" t="s">
        <v>15</v>
      </c>
      <c r="C8" s="15"/>
      <c r="D8" s="15"/>
      <c r="E8" s="15">
        <v>100</v>
      </c>
      <c r="F8" s="16">
        <v>57710.2</v>
      </c>
      <c r="G8" s="17">
        <v>3400.9</v>
      </c>
      <c r="H8" s="17">
        <v>3648.4</v>
      </c>
      <c r="I8" s="17">
        <v>4448.4</v>
      </c>
      <c r="J8" s="17">
        <f>I8-H8</f>
        <v>799.9999999999995</v>
      </c>
      <c r="K8" s="17">
        <f>I8/H8*100</f>
        <v>121.92742023900887</v>
      </c>
      <c r="L8" s="22" t="e">
        <f>I8-#REF!</f>
        <v>#REF!</v>
      </c>
      <c r="M8" s="23">
        <f>I8-G8</f>
        <v>1047.4999999999995</v>
      </c>
      <c r="N8" s="76" t="s">
        <v>95</v>
      </c>
    </row>
    <row r="9" spans="1:14" ht="182.25" customHeight="1">
      <c r="A9" s="72">
        <v>3</v>
      </c>
      <c r="B9" s="77" t="s">
        <v>63</v>
      </c>
      <c r="C9" s="15"/>
      <c r="D9" s="15"/>
      <c r="E9" s="63" t="s">
        <v>57</v>
      </c>
      <c r="F9" s="16"/>
      <c r="G9" s="17"/>
      <c r="H9" s="17"/>
      <c r="I9" s="17"/>
      <c r="J9" s="17"/>
      <c r="K9" s="17"/>
      <c r="L9" s="22"/>
      <c r="M9" s="23"/>
      <c r="N9" s="76" t="s">
        <v>96</v>
      </c>
    </row>
    <row r="10" spans="1:14" ht="123" customHeight="1">
      <c r="A10" s="72">
        <v>4</v>
      </c>
      <c r="B10" s="77" t="s">
        <v>62</v>
      </c>
      <c r="C10" s="15">
        <v>70</v>
      </c>
      <c r="D10" s="15">
        <v>25</v>
      </c>
      <c r="E10" s="63">
        <v>5</v>
      </c>
      <c r="F10" s="16">
        <v>24.4</v>
      </c>
      <c r="G10" s="17">
        <v>2.5</v>
      </c>
      <c r="H10" s="17">
        <v>0</v>
      </c>
      <c r="I10" s="17">
        <v>2.2</v>
      </c>
      <c r="J10" s="17">
        <f>I10-H10</f>
        <v>2.2</v>
      </c>
      <c r="K10" s="17" t="e">
        <f>I10/H10*100</f>
        <v>#DIV/0!</v>
      </c>
      <c r="L10" s="22" t="e">
        <f>I10-#REF!</f>
        <v>#REF!</v>
      </c>
      <c r="M10" s="23">
        <f>I10-G10</f>
        <v>-0.2999999999999998</v>
      </c>
      <c r="N10" s="79" t="s">
        <v>73</v>
      </c>
    </row>
    <row r="11" spans="1:14" ht="94.5" customHeight="1">
      <c r="A11" s="72">
        <v>5</v>
      </c>
      <c r="B11" s="77" t="s">
        <v>45</v>
      </c>
      <c r="C11" s="64"/>
      <c r="D11" s="65"/>
      <c r="E11" s="70" t="s">
        <v>78</v>
      </c>
      <c r="F11" s="27">
        <f>F13+F16+F18+F19+F20+F22+F23+F24+F25+F26+F27+F28+F29+F30+F31+F32</f>
        <v>12412.5</v>
      </c>
      <c r="G11" s="28">
        <f>G13+G16+G18+G19+G22+G23+G24+G25+G26+G27+G28+G29+G31+G32+G30+G20</f>
        <v>804.5999999999999</v>
      </c>
      <c r="H11" s="29">
        <f>H13+H16+H18+H19+H22+H23+H24+H25+H26+H27+H28+H29+H31+H32+H30+H20</f>
        <v>908.6999999999999</v>
      </c>
      <c r="I11" s="29">
        <f>I13+I16+I18+I19+I22+I23+I24+I25+I26+I27+I28+I29+I31+I32+I30+I20</f>
        <v>1166.2</v>
      </c>
      <c r="J11" s="29">
        <f>I11-H11</f>
        <v>257.5000000000001</v>
      </c>
      <c r="K11" s="29">
        <f>I11/H11*100</f>
        <v>128.3371849895455</v>
      </c>
      <c r="L11" s="29" t="e">
        <f>I11-#REF!</f>
        <v>#REF!</v>
      </c>
      <c r="M11" s="30">
        <f>I11-G11</f>
        <v>361.60000000000014</v>
      </c>
      <c r="N11" s="76" t="s">
        <v>85</v>
      </c>
    </row>
    <row r="12" spans="1:14" ht="120.75" customHeight="1">
      <c r="A12" s="72">
        <v>6</v>
      </c>
      <c r="B12" s="78" t="s">
        <v>46</v>
      </c>
      <c r="C12" s="65"/>
      <c r="D12" s="65"/>
      <c r="E12" s="70" t="s">
        <v>79</v>
      </c>
      <c r="F12" s="32"/>
      <c r="G12" s="33"/>
      <c r="H12" s="34"/>
      <c r="I12" s="34"/>
      <c r="J12" s="34"/>
      <c r="K12" s="35"/>
      <c r="L12" s="36"/>
      <c r="M12" s="3"/>
      <c r="N12" s="76" t="s">
        <v>85</v>
      </c>
    </row>
    <row r="13" spans="1:14" ht="148.5" customHeight="1">
      <c r="A13" s="72">
        <v>7</v>
      </c>
      <c r="B13" s="78" t="s">
        <v>28</v>
      </c>
      <c r="C13" s="15"/>
      <c r="D13" s="15"/>
      <c r="E13" s="63">
        <v>100</v>
      </c>
      <c r="F13" s="37">
        <v>30.9</v>
      </c>
      <c r="G13" s="17">
        <v>0.7</v>
      </c>
      <c r="H13" s="17">
        <v>0</v>
      </c>
      <c r="I13" s="17">
        <v>0.8</v>
      </c>
      <c r="J13" s="17">
        <f aca="true" t="shared" si="0" ref="J13:J28">I13-H13</f>
        <v>0.8</v>
      </c>
      <c r="K13" s="17" t="e">
        <f aca="true" t="shared" si="1" ref="K13:K33">I13/H13*100</f>
        <v>#DIV/0!</v>
      </c>
      <c r="L13" s="19" t="e">
        <f>I13-#REF!</f>
        <v>#REF!</v>
      </c>
      <c r="M13" s="38">
        <f>I13-G13</f>
        <v>0.10000000000000009</v>
      </c>
      <c r="N13" s="76" t="s">
        <v>97</v>
      </c>
    </row>
    <row r="14" spans="1:14" ht="39" customHeight="1">
      <c r="A14" s="72">
        <v>8</v>
      </c>
      <c r="B14" s="78" t="s">
        <v>47</v>
      </c>
      <c r="C14" s="15"/>
      <c r="D14" s="15"/>
      <c r="E14" s="63">
        <v>100</v>
      </c>
      <c r="F14" s="37"/>
      <c r="G14" s="17"/>
      <c r="H14" s="17"/>
      <c r="I14" s="17"/>
      <c r="J14" s="17"/>
      <c r="K14" s="17"/>
      <c r="L14" s="19"/>
      <c r="M14" s="38"/>
      <c r="N14" s="78" t="s">
        <v>72</v>
      </c>
    </row>
    <row r="15" spans="1:14" ht="93.75" customHeight="1">
      <c r="A15" s="72">
        <v>9</v>
      </c>
      <c r="B15" s="78" t="s">
        <v>65</v>
      </c>
      <c r="C15" s="15"/>
      <c r="D15" s="15"/>
      <c r="E15" s="63">
        <v>100</v>
      </c>
      <c r="F15" s="37"/>
      <c r="G15" s="17"/>
      <c r="H15" s="17"/>
      <c r="I15" s="17"/>
      <c r="J15" s="17"/>
      <c r="K15" s="17"/>
      <c r="L15" s="19"/>
      <c r="M15" s="38"/>
      <c r="N15" s="76" t="s">
        <v>75</v>
      </c>
    </row>
    <row r="16" spans="1:14" ht="115.5" customHeight="1">
      <c r="A16" s="72">
        <v>10</v>
      </c>
      <c r="B16" s="77" t="s">
        <v>29</v>
      </c>
      <c r="C16" s="64"/>
      <c r="D16" s="64"/>
      <c r="E16" s="69" t="s">
        <v>93</v>
      </c>
      <c r="F16" s="39">
        <v>0</v>
      </c>
      <c r="G16" s="40">
        <v>76.6</v>
      </c>
      <c r="H16" s="17">
        <v>0</v>
      </c>
      <c r="I16" s="17">
        <v>0</v>
      </c>
      <c r="J16" s="17">
        <f t="shared" si="0"/>
        <v>0</v>
      </c>
      <c r="K16" s="17" t="e">
        <f t="shared" si="1"/>
        <v>#DIV/0!</v>
      </c>
      <c r="L16" s="22" t="e">
        <f>I16-#REF!</f>
        <v>#REF!</v>
      </c>
      <c r="M16" s="23">
        <f aca="true" t="shared" si="2" ref="M16:M38">I16-G16</f>
        <v>-76.6</v>
      </c>
      <c r="N16" s="76" t="s">
        <v>75</v>
      </c>
    </row>
    <row r="17" spans="1:14" ht="141" customHeight="1">
      <c r="A17" s="72">
        <v>11</v>
      </c>
      <c r="B17" s="77" t="s">
        <v>48</v>
      </c>
      <c r="C17" s="64"/>
      <c r="D17" s="64"/>
      <c r="E17" s="66" t="s">
        <v>88</v>
      </c>
      <c r="F17" s="39"/>
      <c r="G17" s="40"/>
      <c r="H17" s="17"/>
      <c r="I17" s="17"/>
      <c r="J17" s="17"/>
      <c r="K17" s="17"/>
      <c r="L17" s="22"/>
      <c r="M17" s="23"/>
      <c r="N17" s="76" t="s">
        <v>75</v>
      </c>
    </row>
    <row r="18" spans="1:14" ht="97.5" customHeight="1">
      <c r="A18" s="72">
        <v>12</v>
      </c>
      <c r="B18" s="77" t="s">
        <v>30</v>
      </c>
      <c r="C18" s="64"/>
      <c r="D18" s="64"/>
      <c r="E18" s="66" t="s">
        <v>89</v>
      </c>
      <c r="F18" s="39">
        <v>564.2</v>
      </c>
      <c r="G18" s="40">
        <v>39.3</v>
      </c>
      <c r="H18" s="17">
        <v>41.3</v>
      </c>
      <c r="I18" s="17">
        <v>53.1</v>
      </c>
      <c r="J18" s="17">
        <f t="shared" si="0"/>
        <v>11.800000000000004</v>
      </c>
      <c r="K18" s="17">
        <f t="shared" si="1"/>
        <v>128.57142857142858</v>
      </c>
      <c r="L18" s="22" t="e">
        <f>I18-#REF!</f>
        <v>#REF!</v>
      </c>
      <c r="M18" s="23">
        <f t="shared" si="2"/>
        <v>13.800000000000004</v>
      </c>
      <c r="N18" s="76" t="s">
        <v>74</v>
      </c>
    </row>
    <row r="19" spans="1:14" ht="80.25" customHeight="1">
      <c r="A19" s="72">
        <v>13</v>
      </c>
      <c r="B19" s="77" t="s">
        <v>31</v>
      </c>
      <c r="C19" s="64"/>
      <c r="D19" s="64"/>
      <c r="E19" s="66" t="s">
        <v>90</v>
      </c>
      <c r="F19" s="39">
        <v>0</v>
      </c>
      <c r="G19" s="40">
        <v>98.7</v>
      </c>
      <c r="H19" s="40">
        <v>0</v>
      </c>
      <c r="I19" s="17">
        <v>0.1</v>
      </c>
      <c r="J19" s="17">
        <f>I19-H19</f>
        <v>0.1</v>
      </c>
      <c r="K19" s="17" t="e">
        <f t="shared" si="1"/>
        <v>#DIV/0!</v>
      </c>
      <c r="L19" s="22" t="e">
        <f>I19-#REF!</f>
        <v>#REF!</v>
      </c>
      <c r="M19" s="23">
        <f t="shared" si="2"/>
        <v>-98.60000000000001</v>
      </c>
      <c r="N19" s="76" t="s">
        <v>71</v>
      </c>
    </row>
    <row r="20" spans="1:14" ht="99" customHeight="1">
      <c r="A20" s="72">
        <v>14</v>
      </c>
      <c r="B20" s="77" t="s">
        <v>32</v>
      </c>
      <c r="C20" s="64"/>
      <c r="D20" s="64"/>
      <c r="E20" s="66" t="s">
        <v>91</v>
      </c>
      <c r="F20" s="39">
        <v>8</v>
      </c>
      <c r="G20" s="40">
        <v>0</v>
      </c>
      <c r="H20" s="40">
        <v>0</v>
      </c>
      <c r="I20" s="17">
        <v>1.6</v>
      </c>
      <c r="J20" s="17">
        <f>I20-H20</f>
        <v>1.6</v>
      </c>
      <c r="K20" s="17" t="e">
        <f t="shared" si="1"/>
        <v>#DIV/0!</v>
      </c>
      <c r="L20" s="22"/>
      <c r="M20" s="23">
        <f t="shared" si="2"/>
        <v>1.6</v>
      </c>
      <c r="N20" s="76" t="s">
        <v>74</v>
      </c>
    </row>
    <row r="21" spans="1:14" ht="276.75" customHeight="1">
      <c r="A21" s="72">
        <v>15</v>
      </c>
      <c r="B21" s="77" t="s">
        <v>49</v>
      </c>
      <c r="C21" s="64"/>
      <c r="D21" s="64"/>
      <c r="E21" s="66" t="s">
        <v>91</v>
      </c>
      <c r="F21" s="39"/>
      <c r="G21" s="40"/>
      <c r="H21" s="40"/>
      <c r="I21" s="17"/>
      <c r="J21" s="17"/>
      <c r="K21" s="17"/>
      <c r="L21" s="22"/>
      <c r="M21" s="23"/>
      <c r="N21" s="76" t="s">
        <v>74</v>
      </c>
    </row>
    <row r="22" spans="1:14" ht="162.75">
      <c r="A22" s="72">
        <v>16</v>
      </c>
      <c r="B22" s="77" t="s">
        <v>50</v>
      </c>
      <c r="C22" s="64"/>
      <c r="D22" s="64"/>
      <c r="E22" s="64">
        <v>100</v>
      </c>
      <c r="F22" s="39">
        <v>10735.3</v>
      </c>
      <c r="G22" s="40">
        <v>452</v>
      </c>
      <c r="H22" s="17">
        <v>790.8</v>
      </c>
      <c r="I22" s="17">
        <v>972.2</v>
      </c>
      <c r="J22" s="17">
        <f t="shared" si="0"/>
        <v>181.4000000000001</v>
      </c>
      <c r="K22" s="17">
        <f>I22/H22*100</f>
        <v>122.93879615579162</v>
      </c>
      <c r="L22" s="22" t="e">
        <f>I22-#REF!</f>
        <v>#REF!</v>
      </c>
      <c r="M22" s="23">
        <f t="shared" si="2"/>
        <v>520.2</v>
      </c>
      <c r="N22" s="76" t="s">
        <v>86</v>
      </c>
    </row>
    <row r="23" spans="1:14" ht="130.5" customHeight="1">
      <c r="A23" s="72">
        <v>17</v>
      </c>
      <c r="B23" s="77" t="s">
        <v>33</v>
      </c>
      <c r="C23" s="64"/>
      <c r="D23" s="64"/>
      <c r="E23" s="66" t="s">
        <v>92</v>
      </c>
      <c r="F23" s="39">
        <v>148.4</v>
      </c>
      <c r="G23" s="40">
        <v>1.4</v>
      </c>
      <c r="H23" s="17">
        <v>0</v>
      </c>
      <c r="I23" s="17">
        <v>14.4</v>
      </c>
      <c r="J23" s="17">
        <f t="shared" si="0"/>
        <v>14.4</v>
      </c>
      <c r="K23" s="17" t="e">
        <f t="shared" si="1"/>
        <v>#DIV/0!</v>
      </c>
      <c r="L23" s="22" t="e">
        <f>I23-#REF!</f>
        <v>#REF!</v>
      </c>
      <c r="M23" s="23">
        <f t="shared" si="2"/>
        <v>13</v>
      </c>
      <c r="N23" s="76" t="s">
        <v>75</v>
      </c>
    </row>
    <row r="24" spans="1:14" ht="255" customHeight="1">
      <c r="A24" s="72">
        <v>18</v>
      </c>
      <c r="B24" s="77" t="s">
        <v>87</v>
      </c>
      <c r="C24" s="64"/>
      <c r="D24" s="64"/>
      <c r="E24" s="64">
        <v>100</v>
      </c>
      <c r="F24" s="39">
        <v>0</v>
      </c>
      <c r="G24" s="40">
        <v>50.1</v>
      </c>
      <c r="H24" s="17">
        <v>0</v>
      </c>
      <c r="I24" s="17">
        <v>20.5</v>
      </c>
      <c r="J24" s="17">
        <f>I24-H24</f>
        <v>20.5</v>
      </c>
      <c r="K24" s="17" t="e">
        <f t="shared" si="1"/>
        <v>#DIV/0!</v>
      </c>
      <c r="L24" s="22" t="e">
        <f>I24-#REF!</f>
        <v>#REF!</v>
      </c>
      <c r="M24" s="23">
        <f t="shared" si="2"/>
        <v>-29.6</v>
      </c>
      <c r="N24" s="76" t="s">
        <v>112</v>
      </c>
    </row>
    <row r="25" spans="1:14" ht="25.5" customHeight="1" hidden="1">
      <c r="A25" s="72"/>
      <c r="B25" s="80" t="s">
        <v>34</v>
      </c>
      <c r="C25" s="66"/>
      <c r="D25" s="66"/>
      <c r="E25" s="66"/>
      <c r="F25" s="39"/>
      <c r="G25" s="40">
        <v>0</v>
      </c>
      <c r="H25" s="17"/>
      <c r="I25" s="17">
        <v>0</v>
      </c>
      <c r="J25" s="17">
        <f>I25-H25</f>
        <v>0</v>
      </c>
      <c r="K25" s="17" t="e">
        <f t="shared" si="1"/>
        <v>#DIV/0!</v>
      </c>
      <c r="L25" s="22"/>
      <c r="M25" s="23">
        <f t="shared" si="2"/>
        <v>0</v>
      </c>
      <c r="N25" s="76"/>
    </row>
    <row r="26" spans="1:14" ht="46.5">
      <c r="A26" s="72">
        <v>19</v>
      </c>
      <c r="B26" s="77" t="s">
        <v>13</v>
      </c>
      <c r="C26" s="66"/>
      <c r="D26" s="66"/>
      <c r="E26" s="66">
        <v>100</v>
      </c>
      <c r="F26" s="41">
        <v>1.7</v>
      </c>
      <c r="G26" s="42">
        <v>0.2</v>
      </c>
      <c r="H26" s="17">
        <v>0</v>
      </c>
      <c r="I26" s="17">
        <v>0</v>
      </c>
      <c r="J26" s="17">
        <f t="shared" si="0"/>
        <v>0</v>
      </c>
      <c r="K26" s="17" t="e">
        <f>I26/H26*100</f>
        <v>#DIV/0!</v>
      </c>
      <c r="L26" s="22" t="e">
        <f>I26-#REF!</f>
        <v>#REF!</v>
      </c>
      <c r="M26" s="23">
        <f t="shared" si="2"/>
        <v>-0.2</v>
      </c>
      <c r="N26" s="76" t="s">
        <v>75</v>
      </c>
    </row>
    <row r="27" spans="1:14" ht="242.25" customHeight="1">
      <c r="A27" s="72">
        <v>20</v>
      </c>
      <c r="B27" s="77" t="s">
        <v>23</v>
      </c>
      <c r="C27" s="64"/>
      <c r="D27" s="64"/>
      <c r="E27" s="67" t="s">
        <v>64</v>
      </c>
      <c r="F27" s="39">
        <v>919.5</v>
      </c>
      <c r="G27" s="40">
        <v>84.8</v>
      </c>
      <c r="H27" s="17">
        <v>76.6</v>
      </c>
      <c r="I27" s="17">
        <v>103.2</v>
      </c>
      <c r="J27" s="17">
        <f t="shared" si="0"/>
        <v>26.60000000000001</v>
      </c>
      <c r="K27" s="17">
        <f t="shared" si="1"/>
        <v>134.72584856396867</v>
      </c>
      <c r="L27" s="22" t="e">
        <f>I27-#REF!</f>
        <v>#REF!</v>
      </c>
      <c r="M27" s="23">
        <f t="shared" si="2"/>
        <v>18.400000000000006</v>
      </c>
      <c r="N27" s="76" t="s">
        <v>75</v>
      </c>
    </row>
    <row r="28" spans="1:14" ht="23.25">
      <c r="A28" s="72">
        <v>21</v>
      </c>
      <c r="B28" s="77" t="s">
        <v>18</v>
      </c>
      <c r="C28" s="64"/>
      <c r="D28" s="64"/>
      <c r="E28" s="64" t="s">
        <v>43</v>
      </c>
      <c r="F28" s="39">
        <v>0</v>
      </c>
      <c r="G28" s="40">
        <v>0</v>
      </c>
      <c r="H28" s="17">
        <v>0</v>
      </c>
      <c r="I28" s="17">
        <v>0</v>
      </c>
      <c r="J28" s="17">
        <f t="shared" si="0"/>
        <v>0</v>
      </c>
      <c r="K28" s="18" t="e">
        <f t="shared" si="1"/>
        <v>#DIV/0!</v>
      </c>
      <c r="L28" s="22" t="e">
        <f>I28-#REF!</f>
        <v>#REF!</v>
      </c>
      <c r="M28" s="23">
        <f t="shared" si="2"/>
        <v>0</v>
      </c>
      <c r="N28" s="76"/>
    </row>
    <row r="29" spans="1:14" ht="23.25">
      <c r="A29" s="72">
        <v>22</v>
      </c>
      <c r="B29" s="81" t="s">
        <v>35</v>
      </c>
      <c r="C29" s="64"/>
      <c r="D29" s="64"/>
      <c r="E29" s="68"/>
      <c r="F29" s="39">
        <v>4.5</v>
      </c>
      <c r="G29" s="40">
        <v>0.8</v>
      </c>
      <c r="H29" s="17">
        <v>0</v>
      </c>
      <c r="I29" s="17">
        <v>0.2</v>
      </c>
      <c r="J29" s="17">
        <f aca="true" t="shared" si="3" ref="J29:J38">I29-H29</f>
        <v>0.2</v>
      </c>
      <c r="K29" s="18" t="e">
        <f>I29/H29*100</f>
        <v>#DIV/0!</v>
      </c>
      <c r="L29" s="22" t="e">
        <f>I29-#REF!</f>
        <v>#REF!</v>
      </c>
      <c r="M29" s="23">
        <f t="shared" si="2"/>
        <v>-0.6000000000000001</v>
      </c>
      <c r="N29" s="76"/>
    </row>
    <row r="30" spans="1:14" ht="26.25" customHeight="1">
      <c r="A30" s="72">
        <v>23</v>
      </c>
      <c r="B30" s="77" t="s">
        <v>106</v>
      </c>
      <c r="C30" s="66"/>
      <c r="D30" s="66"/>
      <c r="E30" s="67"/>
      <c r="F30" s="39"/>
      <c r="G30" s="40"/>
      <c r="H30" s="40"/>
      <c r="I30" s="17"/>
      <c r="J30" s="17">
        <f t="shared" si="3"/>
        <v>0</v>
      </c>
      <c r="K30" s="17" t="e">
        <f>I30/H30*100</f>
        <v>#DIV/0!</v>
      </c>
      <c r="L30" s="22"/>
      <c r="M30" s="23">
        <f t="shared" si="2"/>
        <v>0</v>
      </c>
      <c r="N30" s="76"/>
    </row>
    <row r="31" spans="1:14" ht="126.75" customHeight="1">
      <c r="A31" s="72">
        <v>24</v>
      </c>
      <c r="B31" s="78" t="s">
        <v>104</v>
      </c>
      <c r="C31" s="64"/>
      <c r="D31" s="64"/>
      <c r="E31" s="64">
        <v>100</v>
      </c>
      <c r="F31" s="39">
        <v>0</v>
      </c>
      <c r="G31" s="40">
        <v>0</v>
      </c>
      <c r="H31" s="17">
        <v>0</v>
      </c>
      <c r="I31" s="17">
        <v>0.1</v>
      </c>
      <c r="J31" s="17">
        <f>I31-H31</f>
        <v>0.1</v>
      </c>
      <c r="K31" s="18" t="e">
        <f>I31/H31*100</f>
        <v>#DIV/0!</v>
      </c>
      <c r="L31" s="22"/>
      <c r="M31" s="23">
        <f t="shared" si="2"/>
        <v>0.1</v>
      </c>
      <c r="N31" s="76" t="s">
        <v>98</v>
      </c>
    </row>
    <row r="32" spans="1:14" ht="205.5" customHeight="1">
      <c r="A32" s="72">
        <v>25</v>
      </c>
      <c r="B32" s="78" t="s">
        <v>105</v>
      </c>
      <c r="C32" s="64"/>
      <c r="D32" s="64"/>
      <c r="E32" s="64">
        <v>100</v>
      </c>
      <c r="F32" s="39"/>
      <c r="G32" s="40"/>
      <c r="H32" s="17"/>
      <c r="I32" s="17"/>
      <c r="J32" s="17">
        <f>I32-H32</f>
        <v>0</v>
      </c>
      <c r="K32" s="17" t="e">
        <f>I32/H32*100</f>
        <v>#DIV/0!</v>
      </c>
      <c r="L32" s="22"/>
      <c r="M32" s="23">
        <f t="shared" si="2"/>
        <v>0</v>
      </c>
      <c r="N32" s="76" t="s">
        <v>99</v>
      </c>
    </row>
    <row r="33" spans="1:14" ht="124.5" customHeight="1">
      <c r="A33" s="72">
        <v>26</v>
      </c>
      <c r="B33" s="78" t="s">
        <v>107</v>
      </c>
      <c r="C33" s="65"/>
      <c r="D33" s="65"/>
      <c r="E33" s="64">
        <v>100</v>
      </c>
      <c r="F33" s="45">
        <f>F6+F11</f>
        <v>12412.5</v>
      </c>
      <c r="G33" s="46">
        <f>G6+G11</f>
        <v>804.5999999999999</v>
      </c>
      <c r="H33" s="47">
        <f>H6+H11</f>
        <v>908.6999999999999</v>
      </c>
      <c r="I33" s="47">
        <f>I6+I11</f>
        <v>1166.2</v>
      </c>
      <c r="J33" s="47">
        <f t="shared" si="3"/>
        <v>257.5000000000001</v>
      </c>
      <c r="K33" s="47">
        <f t="shared" si="1"/>
        <v>128.3371849895455</v>
      </c>
      <c r="L33" s="29" t="e">
        <f>I33-#REF!</f>
        <v>#REF!</v>
      </c>
      <c r="M33" s="23">
        <f t="shared" si="2"/>
        <v>361.60000000000014</v>
      </c>
      <c r="N33" s="76" t="s">
        <v>100</v>
      </c>
    </row>
    <row r="34" spans="1:14" ht="144" customHeight="1">
      <c r="A34" s="72">
        <v>27</v>
      </c>
      <c r="B34" s="77" t="s">
        <v>108</v>
      </c>
      <c r="C34" s="64"/>
      <c r="D34" s="64"/>
      <c r="E34" s="64">
        <v>100</v>
      </c>
      <c r="F34" s="39">
        <v>60263</v>
      </c>
      <c r="G34" s="40">
        <v>4383</v>
      </c>
      <c r="H34" s="17">
        <v>5021.9</v>
      </c>
      <c r="I34" s="17">
        <v>3943.4</v>
      </c>
      <c r="J34" s="17">
        <f t="shared" si="3"/>
        <v>-1078.4999999999995</v>
      </c>
      <c r="K34" s="17">
        <f>I34/H34*100</f>
        <v>78.52406459706486</v>
      </c>
      <c r="L34" s="22" t="e">
        <f>I34-#REF!</f>
        <v>#REF!</v>
      </c>
      <c r="M34" s="23">
        <f t="shared" si="2"/>
        <v>-439.5999999999999</v>
      </c>
      <c r="N34" s="76" t="s">
        <v>101</v>
      </c>
    </row>
    <row r="35" spans="1:14" ht="104.25" customHeight="1">
      <c r="A35" s="72">
        <v>28</v>
      </c>
      <c r="B35" s="77" t="s">
        <v>109</v>
      </c>
      <c r="C35" s="64"/>
      <c r="D35" s="64"/>
      <c r="E35" s="64">
        <v>100</v>
      </c>
      <c r="F35" s="39">
        <v>0</v>
      </c>
      <c r="G35" s="40">
        <v>0</v>
      </c>
      <c r="H35" s="17"/>
      <c r="I35" s="17"/>
      <c r="J35" s="17">
        <f t="shared" si="3"/>
        <v>0</v>
      </c>
      <c r="K35" s="17" t="e">
        <f>I35/H35*100</f>
        <v>#DIV/0!</v>
      </c>
      <c r="L35" s="22"/>
      <c r="M35" s="23">
        <f t="shared" si="2"/>
        <v>0</v>
      </c>
      <c r="N35" s="76" t="s">
        <v>102</v>
      </c>
    </row>
    <row r="36" spans="1:14" ht="303.75" customHeight="1">
      <c r="A36" s="72">
        <v>29</v>
      </c>
      <c r="B36" s="77" t="s">
        <v>110</v>
      </c>
      <c r="C36" s="66"/>
      <c r="D36" s="66"/>
      <c r="E36" s="66">
        <v>100</v>
      </c>
      <c r="F36" s="39">
        <v>0</v>
      </c>
      <c r="G36" s="40"/>
      <c r="H36" s="17"/>
      <c r="I36" s="17"/>
      <c r="J36" s="17">
        <f t="shared" si="3"/>
        <v>0</v>
      </c>
      <c r="K36" s="17" t="e">
        <f>I36/H36*100</f>
        <v>#DIV/0!</v>
      </c>
      <c r="L36" s="22" t="e">
        <f>I36-#REF!</f>
        <v>#REF!</v>
      </c>
      <c r="M36" s="23">
        <f t="shared" si="2"/>
        <v>0</v>
      </c>
      <c r="N36" s="76" t="s">
        <v>103</v>
      </c>
    </row>
    <row r="37" spans="1:14" ht="0.75" customHeight="1" hidden="1">
      <c r="A37" s="72"/>
      <c r="B37" s="43" t="s">
        <v>0</v>
      </c>
      <c r="C37" s="24"/>
      <c r="D37" s="24"/>
      <c r="E37" s="24"/>
      <c r="F37" s="48">
        <v>66589.4</v>
      </c>
      <c r="G37" s="40">
        <v>3480.9</v>
      </c>
      <c r="H37" s="17">
        <v>5860.5</v>
      </c>
      <c r="I37" s="17">
        <v>5565.4</v>
      </c>
      <c r="J37" s="17">
        <f t="shared" si="3"/>
        <v>-295.10000000000036</v>
      </c>
      <c r="K37" s="17">
        <f>I37/H37*100</f>
        <v>94.96459346472143</v>
      </c>
      <c r="L37" s="22" t="e">
        <f>I37-#REF!</f>
        <v>#REF!</v>
      </c>
      <c r="M37" s="23">
        <f t="shared" si="2"/>
        <v>2084.4999999999995</v>
      </c>
      <c r="N37" s="31"/>
    </row>
    <row r="38" spans="1:14" ht="15" customHeight="1" hidden="1">
      <c r="A38" s="72"/>
      <c r="B38" s="21" t="s">
        <v>51</v>
      </c>
      <c r="C38" s="25"/>
      <c r="D38" s="25"/>
      <c r="E38" s="25"/>
      <c r="F38" s="49" t="e">
        <f>F33+F34+F37+F36+F35+#REF!</f>
        <v>#REF!</v>
      </c>
      <c r="G38" s="50" t="e">
        <f>G33+G34+G36+G37+G35+#REF!</f>
        <v>#REF!</v>
      </c>
      <c r="H38" s="51" t="e">
        <f>H33+H34+H36+H37+H35+#REF!</f>
        <v>#REF!</v>
      </c>
      <c r="I38" s="51" t="e">
        <f>I33+I34+I36+I37+I35+#REF!</f>
        <v>#REF!</v>
      </c>
      <c r="J38" s="51" t="e">
        <f t="shared" si="3"/>
        <v>#REF!</v>
      </c>
      <c r="K38" s="51" t="e">
        <f>I38/H38*100</f>
        <v>#REF!</v>
      </c>
      <c r="L38" s="52" t="e">
        <f>I38-#REF!</f>
        <v>#REF!</v>
      </c>
      <c r="M38" s="23" t="e">
        <f t="shared" si="2"/>
        <v>#REF!</v>
      </c>
      <c r="N38" s="31"/>
    </row>
    <row r="39" spans="1:14" ht="30" hidden="1">
      <c r="A39" s="72"/>
      <c r="B39" s="21" t="s">
        <v>52</v>
      </c>
      <c r="C39" s="25"/>
      <c r="D39" s="25"/>
      <c r="E39" s="25"/>
      <c r="F39" s="53"/>
      <c r="G39" s="47"/>
      <c r="H39" s="18"/>
      <c r="I39" s="18"/>
      <c r="J39" s="18"/>
      <c r="K39" s="18"/>
      <c r="L39" s="18"/>
      <c r="M39" s="20"/>
      <c r="N39" s="31"/>
    </row>
    <row r="40" spans="1:14" ht="12.75" customHeight="1" hidden="1">
      <c r="A40" s="72"/>
      <c r="B40" s="54" t="s">
        <v>53</v>
      </c>
      <c r="C40" s="25"/>
      <c r="D40" s="25"/>
      <c r="E40" s="25"/>
      <c r="F40" s="53"/>
      <c r="G40" s="47"/>
      <c r="H40" s="18"/>
      <c r="I40" s="18"/>
      <c r="J40" s="18"/>
      <c r="K40" s="18"/>
      <c r="L40" s="55"/>
      <c r="M40" s="20"/>
      <c r="N40" s="31"/>
    </row>
    <row r="41" spans="1:14" ht="15" customHeight="1" hidden="1">
      <c r="A41" s="72"/>
      <c r="B41" s="21" t="s">
        <v>54</v>
      </c>
      <c r="C41" s="24"/>
      <c r="D41" s="24"/>
      <c r="E41" s="24"/>
      <c r="F41" s="39">
        <v>3674.4</v>
      </c>
      <c r="G41" s="40">
        <v>324.4</v>
      </c>
      <c r="H41" s="17">
        <v>306.2</v>
      </c>
      <c r="I41" s="40">
        <v>358.4</v>
      </c>
      <c r="J41" s="17">
        <f aca="true" t="shared" si="4" ref="J41:J56">I41-H41</f>
        <v>52.19999999999999</v>
      </c>
      <c r="K41" s="17">
        <f aca="true" t="shared" si="5" ref="K41:K51">I41/H41*100</f>
        <v>117.04768125408229</v>
      </c>
      <c r="L41" s="22" t="e">
        <f>I41-#REF!</f>
        <v>#REF!</v>
      </c>
      <c r="M41" s="23">
        <f>I41-G41</f>
        <v>34</v>
      </c>
      <c r="N41" s="31"/>
    </row>
    <row r="42" spans="1:14" ht="14.25" customHeight="1" hidden="1">
      <c r="A42" s="72"/>
      <c r="B42" s="21" t="s">
        <v>55</v>
      </c>
      <c r="C42" s="24"/>
      <c r="D42" s="24"/>
      <c r="E42" s="24"/>
      <c r="F42" s="48">
        <v>166.1</v>
      </c>
      <c r="G42" s="40">
        <v>11.1</v>
      </c>
      <c r="H42" s="17">
        <v>13.6</v>
      </c>
      <c r="I42" s="17">
        <v>17.7</v>
      </c>
      <c r="J42" s="17">
        <f t="shared" si="4"/>
        <v>4.1</v>
      </c>
      <c r="K42" s="17">
        <f t="shared" si="5"/>
        <v>130.14705882352942</v>
      </c>
      <c r="L42" s="22" t="e">
        <f>I42-#REF!</f>
        <v>#REF!</v>
      </c>
      <c r="M42" s="23">
        <f aca="true" t="shared" si="6" ref="M42:M56">I42-G42</f>
        <v>6.6</v>
      </c>
      <c r="N42" s="31"/>
    </row>
    <row r="43" spans="1:14" ht="12.75" customHeight="1" hidden="1">
      <c r="A43" s="72"/>
      <c r="B43" s="21" t="s">
        <v>56</v>
      </c>
      <c r="C43" s="26"/>
      <c r="D43" s="26"/>
      <c r="E43" s="26"/>
      <c r="F43" s="56">
        <v>73.6</v>
      </c>
      <c r="G43" s="57">
        <v>85.2</v>
      </c>
      <c r="H43" s="17">
        <v>13.1</v>
      </c>
      <c r="I43" s="17">
        <v>30</v>
      </c>
      <c r="J43" s="17">
        <f t="shared" si="4"/>
        <v>16.9</v>
      </c>
      <c r="K43" s="17">
        <f t="shared" si="5"/>
        <v>229.00763358778627</v>
      </c>
      <c r="L43" s="22" t="e">
        <f>I43-#REF!</f>
        <v>#REF!</v>
      </c>
      <c r="M43" s="23">
        <f>I43-G43</f>
        <v>-55.2</v>
      </c>
      <c r="N43" s="31"/>
    </row>
    <row r="44" spans="1:14" ht="15" customHeight="1" hidden="1">
      <c r="A44" s="72"/>
      <c r="B44" s="43" t="s">
        <v>5</v>
      </c>
      <c r="C44" s="24"/>
      <c r="D44" s="24"/>
      <c r="E44" s="24"/>
      <c r="F44" s="56"/>
      <c r="G44" s="57"/>
      <c r="H44" s="17"/>
      <c r="I44" s="17"/>
      <c r="J44" s="17">
        <f t="shared" si="4"/>
        <v>0</v>
      </c>
      <c r="K44" s="17" t="e">
        <f t="shared" si="5"/>
        <v>#DIV/0!</v>
      </c>
      <c r="L44" s="22"/>
      <c r="M44" s="23">
        <f>I44-G44</f>
        <v>0</v>
      </c>
      <c r="N44" s="31"/>
    </row>
    <row r="45" spans="1:14" ht="32.25" customHeight="1">
      <c r="A45" s="72">
        <v>30</v>
      </c>
      <c r="B45" s="85" t="s">
        <v>14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7"/>
    </row>
    <row r="46" spans="1:14" ht="52.5" customHeight="1">
      <c r="A46" s="72">
        <v>31</v>
      </c>
      <c r="B46" s="77" t="s">
        <v>1</v>
      </c>
      <c r="C46" s="66"/>
      <c r="D46" s="66"/>
      <c r="E46" s="70" t="s">
        <v>76</v>
      </c>
      <c r="F46" s="58"/>
      <c r="G46" s="57"/>
      <c r="H46" s="17"/>
      <c r="I46" s="17"/>
      <c r="J46" s="17">
        <f t="shared" si="4"/>
        <v>0</v>
      </c>
      <c r="K46" s="17" t="e">
        <f t="shared" si="5"/>
        <v>#DIV/0!</v>
      </c>
      <c r="L46" s="22"/>
      <c r="M46" s="23">
        <f t="shared" si="6"/>
        <v>0</v>
      </c>
      <c r="N46" s="76" t="s">
        <v>81</v>
      </c>
    </row>
    <row r="47" spans="1:14" ht="72" customHeight="1">
      <c r="A47" s="72">
        <v>32</v>
      </c>
      <c r="B47" s="82" t="s">
        <v>77</v>
      </c>
      <c r="C47" s="73"/>
      <c r="D47" s="73"/>
      <c r="E47" s="73" t="s">
        <v>43</v>
      </c>
      <c r="F47" s="56">
        <v>36.1</v>
      </c>
      <c r="G47" s="57">
        <v>0</v>
      </c>
      <c r="H47" s="17">
        <v>3</v>
      </c>
      <c r="I47" s="17">
        <v>4.6</v>
      </c>
      <c r="J47" s="17">
        <f t="shared" si="4"/>
        <v>1.5999999999999996</v>
      </c>
      <c r="K47" s="17">
        <f t="shared" si="5"/>
        <v>153.33333333333331</v>
      </c>
      <c r="L47" s="22" t="e">
        <f>I47-#REF!</f>
        <v>#REF!</v>
      </c>
      <c r="M47" s="23">
        <f t="shared" si="6"/>
        <v>4.6</v>
      </c>
      <c r="N47" s="76" t="s">
        <v>80</v>
      </c>
    </row>
    <row r="48" spans="1:14" ht="119.25" customHeight="1">
      <c r="A48" s="72">
        <v>33</v>
      </c>
      <c r="B48" s="77" t="s">
        <v>36</v>
      </c>
      <c r="C48" s="66" t="s">
        <v>60</v>
      </c>
      <c r="D48" s="66" t="s">
        <v>59</v>
      </c>
      <c r="E48" s="66" t="s">
        <v>44</v>
      </c>
      <c r="F48" s="39">
        <f>F49+F50+F51</f>
        <v>3090</v>
      </c>
      <c r="G48" s="40">
        <f>G49+G50+G51</f>
        <v>214.6</v>
      </c>
      <c r="H48" s="17">
        <f>H49+H50+H51</f>
        <v>160.6</v>
      </c>
      <c r="I48" s="17">
        <f>I49+I50+I51</f>
        <v>580.5</v>
      </c>
      <c r="J48" s="17">
        <f t="shared" si="4"/>
        <v>419.9</v>
      </c>
      <c r="K48" s="17">
        <f t="shared" si="5"/>
        <v>361.45703611457037</v>
      </c>
      <c r="L48" s="22" t="e">
        <f>I48-#REF!</f>
        <v>#REF!</v>
      </c>
      <c r="M48" s="23">
        <f t="shared" si="6"/>
        <v>365.9</v>
      </c>
      <c r="N48" s="76" t="s">
        <v>111</v>
      </c>
    </row>
    <row r="49" spans="1:14" ht="72.75" customHeight="1">
      <c r="A49" s="72">
        <v>34</v>
      </c>
      <c r="B49" s="77" t="s">
        <v>37</v>
      </c>
      <c r="C49" s="64"/>
      <c r="D49" s="64">
        <v>25</v>
      </c>
      <c r="E49" s="64">
        <v>75</v>
      </c>
      <c r="F49" s="48">
        <v>2900</v>
      </c>
      <c r="G49" s="40">
        <v>214.6</v>
      </c>
      <c r="H49" s="17">
        <v>160.6</v>
      </c>
      <c r="I49" s="17">
        <v>580.5</v>
      </c>
      <c r="J49" s="17">
        <f t="shared" si="4"/>
        <v>419.9</v>
      </c>
      <c r="K49" s="17">
        <f t="shared" si="5"/>
        <v>361.45703611457037</v>
      </c>
      <c r="L49" s="22" t="e">
        <f>I49-#REF!</f>
        <v>#REF!</v>
      </c>
      <c r="M49" s="23">
        <f t="shared" si="6"/>
        <v>365.9</v>
      </c>
      <c r="N49" s="76" t="s">
        <v>82</v>
      </c>
    </row>
    <row r="50" spans="1:14" ht="100.5" customHeight="1">
      <c r="A50" s="72">
        <v>35</v>
      </c>
      <c r="B50" s="77" t="s">
        <v>38</v>
      </c>
      <c r="C50" s="66">
        <v>30</v>
      </c>
      <c r="D50" s="66">
        <v>20</v>
      </c>
      <c r="E50" s="66">
        <v>50</v>
      </c>
      <c r="F50" s="39">
        <v>100</v>
      </c>
      <c r="G50" s="40">
        <v>0</v>
      </c>
      <c r="H50" s="17">
        <v>0</v>
      </c>
      <c r="I50" s="17">
        <v>0</v>
      </c>
      <c r="J50" s="17">
        <f t="shared" si="4"/>
        <v>0</v>
      </c>
      <c r="K50" s="17" t="e">
        <f t="shared" si="5"/>
        <v>#DIV/0!</v>
      </c>
      <c r="L50" s="22" t="e">
        <f>I50-#REF!</f>
        <v>#REF!</v>
      </c>
      <c r="M50" s="23">
        <f t="shared" si="6"/>
        <v>0</v>
      </c>
      <c r="N50" s="76" t="s">
        <v>82</v>
      </c>
    </row>
    <row r="51" spans="1:14" ht="111.75" customHeight="1">
      <c r="A51" s="72">
        <v>36</v>
      </c>
      <c r="B51" s="77" t="s">
        <v>24</v>
      </c>
      <c r="C51" s="64"/>
      <c r="D51" s="64"/>
      <c r="E51" s="64">
        <v>100</v>
      </c>
      <c r="F51" s="39">
        <v>90</v>
      </c>
      <c r="G51" s="40">
        <v>0</v>
      </c>
      <c r="H51" s="17">
        <v>0</v>
      </c>
      <c r="I51" s="17">
        <v>0</v>
      </c>
      <c r="J51" s="17">
        <f t="shared" si="4"/>
        <v>0</v>
      </c>
      <c r="K51" s="17" t="e">
        <f t="shared" si="5"/>
        <v>#DIV/0!</v>
      </c>
      <c r="L51" s="22" t="e">
        <f>I51-#REF!</f>
        <v>#REF!</v>
      </c>
      <c r="M51" s="23">
        <f t="shared" si="6"/>
        <v>0</v>
      </c>
      <c r="N51" s="76" t="s">
        <v>82</v>
      </c>
    </row>
    <row r="52" spans="1:14" ht="23.25">
      <c r="A52" s="72">
        <v>37</v>
      </c>
      <c r="B52" s="81" t="s">
        <v>39</v>
      </c>
      <c r="C52" s="64"/>
      <c r="D52" s="64"/>
      <c r="E52" s="64"/>
      <c r="F52" s="39"/>
      <c r="G52" s="40"/>
      <c r="H52" s="17"/>
      <c r="I52" s="17"/>
      <c r="J52" s="17"/>
      <c r="K52" s="17"/>
      <c r="L52" s="22"/>
      <c r="M52" s="23"/>
      <c r="N52" s="76"/>
    </row>
    <row r="53" spans="1:14" ht="48" customHeight="1">
      <c r="A53" s="72">
        <v>38</v>
      </c>
      <c r="B53" s="77" t="s">
        <v>40</v>
      </c>
      <c r="C53" s="66"/>
      <c r="D53" s="66"/>
      <c r="E53" s="66">
        <v>100</v>
      </c>
      <c r="F53" s="58"/>
      <c r="G53" s="57">
        <v>1</v>
      </c>
      <c r="H53" s="17"/>
      <c r="I53" s="17"/>
      <c r="J53" s="17"/>
      <c r="K53" s="17"/>
      <c r="L53" s="22" t="e">
        <f>I53-#REF!</f>
        <v>#REF!</v>
      </c>
      <c r="M53" s="23"/>
      <c r="N53" s="76" t="s">
        <v>83</v>
      </c>
    </row>
    <row r="54" spans="1:14" ht="48" customHeight="1">
      <c r="A54" s="72">
        <v>39</v>
      </c>
      <c r="B54" s="77" t="s">
        <v>41</v>
      </c>
      <c r="C54" s="64"/>
      <c r="D54" s="64"/>
      <c r="E54" s="64">
        <v>100</v>
      </c>
      <c r="F54" s="39">
        <v>1800.1</v>
      </c>
      <c r="G54" s="40">
        <v>0</v>
      </c>
      <c r="H54" s="17">
        <v>114.6</v>
      </c>
      <c r="I54" s="17">
        <v>0</v>
      </c>
      <c r="J54" s="17">
        <f t="shared" si="4"/>
        <v>-114.6</v>
      </c>
      <c r="K54" s="17">
        <f>I54/H54*100</f>
        <v>0</v>
      </c>
      <c r="L54" s="22" t="e">
        <f>I54-#REF!</f>
        <v>#REF!</v>
      </c>
      <c r="M54" s="23">
        <f t="shared" si="6"/>
        <v>0</v>
      </c>
      <c r="N54" s="76" t="s">
        <v>84</v>
      </c>
    </row>
    <row r="55" spans="1:14" ht="69.75">
      <c r="A55" s="72">
        <v>40</v>
      </c>
      <c r="B55" s="82" t="s">
        <v>42</v>
      </c>
      <c r="C55" s="74"/>
      <c r="D55" s="74"/>
      <c r="E55" s="75" t="s">
        <v>43</v>
      </c>
      <c r="F55" s="45">
        <f>F41+F42+F43+F44+F45+F46+F47+F48+F54</f>
        <v>8840.3</v>
      </c>
      <c r="G55" s="46">
        <f>G41+G42+G43+G44+G45+G46+G47+G48+G53+G54</f>
        <v>636.3</v>
      </c>
      <c r="H55" s="47">
        <f>H41+H42+H43+H44+H45+H46+H47+H48+H54</f>
        <v>611.1</v>
      </c>
      <c r="I55" s="47">
        <f>I41+I42+I43+I44+I45+I46+I47+I48+I54</f>
        <v>991.2</v>
      </c>
      <c r="J55" s="47">
        <f t="shared" si="4"/>
        <v>380.1</v>
      </c>
      <c r="K55" s="47">
        <f>I55/H55*100</f>
        <v>162.19931271477662</v>
      </c>
      <c r="L55" s="29" t="e">
        <f>I55-#REF!</f>
        <v>#REF!</v>
      </c>
      <c r="M55" s="23">
        <f t="shared" si="6"/>
        <v>354.9000000000001</v>
      </c>
      <c r="N55" s="76" t="s">
        <v>113</v>
      </c>
    </row>
    <row r="56" spans="2:14" ht="18.75" hidden="1">
      <c r="B56" s="44" t="s">
        <v>11</v>
      </c>
      <c r="C56" s="25"/>
      <c r="D56" s="25"/>
      <c r="E56" s="25"/>
      <c r="F56" s="45" t="e">
        <f>F38+F55</f>
        <v>#REF!</v>
      </c>
      <c r="G56" s="46" t="e">
        <f>G38+G55</f>
        <v>#REF!</v>
      </c>
      <c r="H56" s="47" t="e">
        <f>H38+H55</f>
        <v>#REF!</v>
      </c>
      <c r="I56" s="47" t="e">
        <f>I38+I55</f>
        <v>#REF!</v>
      </c>
      <c r="J56" s="47" t="e">
        <f t="shared" si="4"/>
        <v>#REF!</v>
      </c>
      <c r="K56" s="47" t="e">
        <f>I56/H56*100</f>
        <v>#REF!</v>
      </c>
      <c r="L56" s="47" t="e">
        <f>I56-#REF!</f>
        <v>#REF!</v>
      </c>
      <c r="M56" s="23" t="e">
        <f t="shared" si="6"/>
        <v>#REF!</v>
      </c>
      <c r="N56" s="31"/>
    </row>
    <row r="57" spans="2:14" ht="18.75" hidden="1">
      <c r="B57" s="59" t="s">
        <v>6</v>
      </c>
      <c r="C57" s="44"/>
      <c r="D57" s="44"/>
      <c r="E57" s="44"/>
      <c r="N57" s="31"/>
    </row>
    <row r="58" spans="2:14" ht="18.75" hidden="1">
      <c r="B58" s="60" t="s">
        <v>2</v>
      </c>
      <c r="C58" s="61"/>
      <c r="D58" s="61"/>
      <c r="E58" s="61"/>
      <c r="I58" s="91" t="s">
        <v>12</v>
      </c>
      <c r="J58" s="91"/>
      <c r="N58" s="31"/>
    </row>
    <row r="60" spans="15:16" ht="18.75">
      <c r="O60" s="62"/>
      <c r="P60" s="62"/>
    </row>
  </sheetData>
  <sheetProtection/>
  <mergeCells count="7">
    <mergeCell ref="B2:N2"/>
    <mergeCell ref="N4:N5"/>
    <mergeCell ref="B45:N45"/>
    <mergeCell ref="B6:N6"/>
    <mergeCell ref="I58:J58"/>
    <mergeCell ref="C4:E4"/>
    <mergeCell ref="B4:B5"/>
  </mergeCells>
  <printOptions/>
  <pageMargins left="0.61" right="0.23" top="0.2755905511811024" bottom="0.2755905511811024" header="0.28" footer="0.27"/>
  <pageSetup fitToHeight="2" horizontalDpi="600" verticalDpi="600" orientation="portrait" paperSize="9" scale="40" r:id="rId1"/>
  <rowBreaks count="1" manualBreakCount="1">
    <brk id="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2021-01-26T14:50:23Z</cp:lastPrinted>
  <dcterms:created xsi:type="dcterms:W3CDTF">2001-12-13T10:05:27Z</dcterms:created>
  <dcterms:modified xsi:type="dcterms:W3CDTF">2021-03-04T14:14:37Z</dcterms:modified>
  <cp:category/>
  <cp:version/>
  <cp:contentType/>
  <cp:contentStatus/>
</cp:coreProperties>
</file>