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28.01.20" sheetId="561" r:id="rId2"/>
  </sheets>
  <definedNames>
    <definedName name="_xlnm.Print_Area" localSheetId="0">'26.01.2018 '!$A$1:$D$54</definedName>
    <definedName name="_xlnm.Print_Area" localSheetId="1">'28.01.20'!$A$1:$D$187</definedName>
  </definedNames>
  <calcPr calcId="162913"/>
</workbook>
</file>

<file path=xl/calcChain.xml><?xml version="1.0" encoding="utf-8"?>
<calcChain xmlns="http://schemas.openxmlformats.org/spreadsheetml/2006/main">
  <c r="D148" i="561" l="1"/>
  <c r="D150" i="561"/>
  <c r="D147" i="561"/>
  <c r="D152" i="561"/>
  <c r="D146" i="561"/>
  <c r="D145" i="561"/>
  <c r="D141" i="561" s="1"/>
  <c r="D40" i="561"/>
  <c r="D59" i="561"/>
  <c r="D183" i="561"/>
  <c r="D179" i="561"/>
  <c r="D116" i="561"/>
  <c r="D80" i="561"/>
  <c r="D35" i="561"/>
  <c r="D30" i="561"/>
  <c r="D11" i="561"/>
  <c r="D4" i="561"/>
  <c r="C51" i="145"/>
  <c r="C36" i="145"/>
  <c r="C34" i="145"/>
  <c r="C16" i="145"/>
  <c r="C33" i="145" s="1"/>
  <c r="C13" i="145"/>
  <c r="D39" i="561"/>
  <c r="D10" i="561" s="1"/>
  <c r="D178" i="561" s="1"/>
  <c r="D182" i="561" s="1"/>
</calcChain>
</file>

<file path=xl/sharedStrings.xml><?xml version="1.0" encoding="utf-8"?>
<sst xmlns="http://schemas.openxmlformats.org/spreadsheetml/2006/main" count="240" uniqueCount="126">
  <si>
    <t>Управління майна та земельних відносин</t>
  </si>
  <si>
    <t>меблі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</si>
  <si>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</si>
  <si>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</si>
  <si>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</si>
  <si>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</si>
  <si>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</si>
  <si>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</si>
  <si>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</si>
  <si>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</si>
  <si>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</si>
  <si>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</si>
  <si>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</si>
  <si>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</si>
  <si>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</si>
  <si>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</si>
  <si>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</si>
  <si>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</si>
  <si>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</si>
  <si>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</si>
  <si>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</si>
  <si>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</si>
  <si>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</si>
  <si>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</si>
  <si>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</si>
  <si>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</si>
  <si>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</si>
  <si>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</si>
  <si>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</si>
  <si>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</si>
  <si>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</si>
  <si>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</si>
  <si>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</si>
  <si>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</si>
  <si>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</si>
  <si>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</si>
  <si>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</si>
  <si>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</si>
  <si>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</si>
  <si>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</si>
  <si>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</si>
  <si>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</si>
  <si>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</si>
  <si>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</si>
  <si>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</si>
  <si>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</si>
  <si>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</si>
  <si>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</si>
  <si>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</si>
  <si>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</si>
  <si>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</si>
  <si>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</si>
  <si>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</si>
  <si>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</si>
  <si>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</si>
  <si>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</si>
  <si>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</si>
  <si>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</si>
  <si>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</si>
  <si>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</si>
  <si>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</si>
  <si>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</si>
  <si>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</si>
  <si>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</si>
  <si>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</si>
  <si>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</si>
  <si>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</si>
  <si>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</si>
  <si>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</si>
  <si>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</si>
  <si>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</si>
  <si>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будівельні матеріали</t>
  </si>
  <si>
    <t>Центральна міська лікарня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</si>
  <si>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</si>
  <si>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</si>
  <si>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</si>
  <si>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</si>
  <si>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</si>
  <si>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</si>
  <si>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судовий збір (юридична програма)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</si>
  <si>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</si>
  <si>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</si>
  <si>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</si>
  <si>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</si>
  <si>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</si>
  <si>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</si>
  <si>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</si>
  <si>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</si>
  <si>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</si>
  <si>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</si>
  <si>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послуги охорони</t>
  </si>
  <si>
    <t>судовий збір</t>
  </si>
  <si>
    <t xml:space="preserve">Освіта ДНЗ </t>
  </si>
  <si>
    <t>Освіта ЗОШ</t>
  </si>
  <si>
    <t>технічне обслуговування газового обладнання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</si>
  <si>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</si>
  <si>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</si>
  <si>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</si>
  <si>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відшкодування вартості безоплатно відпущених лікарських засобів</t>
  </si>
  <si>
    <t>поточний ремонт</t>
  </si>
  <si>
    <t>в т.ч. оплата енергосервісу</t>
  </si>
  <si>
    <t>освіта</t>
  </si>
  <si>
    <t>Освіта (в т.ч. ЗОШ № 2)</t>
  </si>
  <si>
    <t>Стоматполіклініка</t>
  </si>
  <si>
    <t>канцприладдя</t>
  </si>
  <si>
    <t>Фінансування видатків міського бюджету за 28.01.2020 року  пооб’єктно</t>
  </si>
  <si>
    <t>Надходження коштів на рахунки міського бюджету 28.01.2020 р., в т.ч.:</t>
  </si>
  <si>
    <t>компенсація за послуги зв’язку особам з інвалідністю по зору за грудень 2019 року</t>
  </si>
  <si>
    <t>опублікування оголошень</t>
  </si>
  <si>
    <t xml:space="preserve">харчування суддів </t>
  </si>
  <si>
    <t>автопослуги з перевезень спортсменів з самбо</t>
  </si>
  <si>
    <t>Пологовий буд.</t>
  </si>
  <si>
    <t>медичні бланки</t>
  </si>
  <si>
    <t>профілактичне дослідження на носійство золотистого стафілококу</t>
  </si>
  <si>
    <t>(програма інформатизації) програмне забезпечення МІС</t>
  </si>
  <si>
    <t>послуги Інтернету (програма інформатизації)</t>
  </si>
  <si>
    <t>сценічні костюми</t>
  </si>
  <si>
    <t>замок врізний</t>
  </si>
  <si>
    <t>призи для гімназії № 2</t>
  </si>
  <si>
    <t>ліквідація заторів</t>
  </si>
  <si>
    <t xml:space="preserve">призи для ЗОШ, БДЮ </t>
  </si>
  <si>
    <t>одноразова допомога дітям сиротам</t>
  </si>
  <si>
    <t xml:space="preserve">розпорядження № 19, 20 від 28.01.2020 р. </t>
  </si>
  <si>
    <t>за 2-гу половину грудня працівникам ЦСССДМ, УЖКГ та Б, відділу спорту, реабілітаційного центру, "Спорту для всіх", ЦМЛ, стоматологічної поліклініки, фінансового управління,Спартака, молодіжного центру</t>
  </si>
  <si>
    <t>виготовлення проекту землеустрою</t>
  </si>
  <si>
    <t>КП ВУКГ, вирівнювання поверхонь узбіччя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</si>
</sst>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5" t="s">
        <v>49</v>
      </c>
      <c r="B1" s="85"/>
      <c r="C1" s="85"/>
      <c r="D1" s="85"/>
    </row>
    <row r="2" spans="1:4" x14ac:dyDescent="0.3">
      <c r="A2" s="5" t="s">
        <v>28</v>
      </c>
      <c r="C2" s="16" t="s">
        <v>29</v>
      </c>
      <c r="D2" s="6"/>
    </row>
    <row r="3" spans="1:4" s="4" customFormat="1" ht="24" customHeight="1" x14ac:dyDescent="0.3">
      <c r="A3" s="1" t="s">
        <v>24</v>
      </c>
      <c r="B3" s="1" t="s">
        <v>25</v>
      </c>
      <c r="C3" s="9" t="s">
        <v>26</v>
      </c>
      <c r="D3" s="7"/>
    </row>
    <row r="4" spans="1:4" s="4" customFormat="1" ht="24" customHeight="1" x14ac:dyDescent="0.3">
      <c r="A4" s="1" t="s">
        <v>22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9</v>
      </c>
      <c r="B5" s="3" t="s">
        <v>10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11</v>
      </c>
      <c r="B7" s="3"/>
      <c r="C7" s="14"/>
      <c r="D7" s="7"/>
    </row>
    <row r="8" spans="1:4" s="4" customFormat="1" ht="22.9" customHeight="1" x14ac:dyDescent="0.3">
      <c r="A8" s="1" t="s">
        <v>27</v>
      </c>
      <c r="B8" s="3" t="s">
        <v>6</v>
      </c>
      <c r="C8" s="14">
        <v>1362.13</v>
      </c>
      <c r="D8" s="7"/>
    </row>
    <row r="9" spans="1:4" s="4" customFormat="1" ht="21" customHeight="1" x14ac:dyDescent="0.3">
      <c r="B9" s="3" t="s">
        <v>8</v>
      </c>
      <c r="C9" s="14">
        <v>50387.14</v>
      </c>
      <c r="D9" s="7"/>
    </row>
    <row r="10" spans="1:4" s="4" customFormat="1" ht="21" customHeight="1" x14ac:dyDescent="0.3">
      <c r="A10" s="1"/>
      <c r="B10" s="3" t="s">
        <v>7</v>
      </c>
      <c r="C10" s="15"/>
      <c r="D10" s="7"/>
    </row>
    <row r="11" spans="1:4" s="4" customFormat="1" ht="21" customHeight="1" x14ac:dyDescent="0.3">
      <c r="A11" s="1"/>
      <c r="B11" s="3" t="s">
        <v>12</v>
      </c>
      <c r="C11" s="15">
        <v>3893.88</v>
      </c>
      <c r="D11" s="7"/>
    </row>
    <row r="12" spans="1:4" s="4" customFormat="1" ht="21" customHeight="1" x14ac:dyDescent="0.3">
      <c r="A12" s="1"/>
      <c r="B12" s="3" t="s">
        <v>18</v>
      </c>
      <c r="C12" s="15"/>
      <c r="D12" s="7"/>
    </row>
    <row r="13" spans="1:4" s="8" customFormat="1" ht="21.75" customHeight="1" x14ac:dyDescent="0.3">
      <c r="A13" s="1"/>
      <c r="B13" s="1" t="s">
        <v>4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28</v>
      </c>
    </row>
    <row r="16" spans="1:4" s="8" customFormat="1" ht="21.75" customHeight="1" x14ac:dyDescent="0.3">
      <c r="A16" s="1"/>
      <c r="B16" s="1" t="s">
        <v>5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15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600000000000001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600000000000001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600000000000001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23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14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15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17</v>
      </c>
      <c r="C36" s="19">
        <f>SUM(C37:C54)</f>
        <v>0</v>
      </c>
      <c r="D36" s="2"/>
    </row>
    <row r="37" spans="1:4" s="8" customFormat="1" ht="56.25" hidden="1" x14ac:dyDescent="0.3">
      <c r="A37" s="1" t="s">
        <v>13</v>
      </c>
      <c r="B37" s="3" t="s">
        <v>31</v>
      </c>
      <c r="C37" s="15"/>
      <c r="D37" s="2"/>
    </row>
    <row r="38" spans="1:4" s="8" customFormat="1" ht="56.25" hidden="1" x14ac:dyDescent="0.3">
      <c r="A38" s="1"/>
      <c r="B38" s="3" t="s">
        <v>30</v>
      </c>
      <c r="C38" s="15"/>
      <c r="D38" s="2"/>
    </row>
    <row r="39" spans="1:4" s="8" customFormat="1" ht="56.25" hidden="1" x14ac:dyDescent="0.3">
      <c r="A39" s="1"/>
      <c r="B39" s="3" t="s">
        <v>97</v>
      </c>
      <c r="C39" s="15"/>
      <c r="D39" s="2"/>
    </row>
    <row r="40" spans="1:4" s="8" customFormat="1" ht="37.5" hidden="1" x14ac:dyDescent="0.3">
      <c r="A40" s="1"/>
      <c r="B40" s="3" t="s">
        <v>95</v>
      </c>
      <c r="C40" s="15"/>
      <c r="D40" s="2"/>
    </row>
    <row r="41" spans="1:4" s="8" customFormat="1" ht="37.5" hidden="1" x14ac:dyDescent="0.3">
      <c r="A41" s="1"/>
      <c r="B41" s="3" t="s">
        <v>96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16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15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28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view="pageBreakPreview" topLeftCell="A4" zoomScaleNormal="100" zoomScaleSheetLayoutView="100" workbookViewId="0">
      <selection activeCell="D5" sqref="D5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115" t="s">
        <v>105</v>
      </c>
      <c r="B1" s="115"/>
      <c r="C1" s="115"/>
      <c r="D1" s="115"/>
      <c r="E1" s="115"/>
    </row>
    <row r="2" spans="1:5" ht="23.45" hidden="1" customHeight="1" x14ac:dyDescent="0.25">
      <c r="A2" s="116" t="s">
        <v>122</v>
      </c>
      <c r="B2" s="116"/>
      <c r="C2" s="116"/>
      <c r="D2" s="117"/>
      <c r="E2" s="26"/>
    </row>
    <row r="3" spans="1:5" ht="23.45" customHeight="1" x14ac:dyDescent="0.25">
      <c r="A3" s="49"/>
      <c r="B3" s="49"/>
      <c r="C3" s="49"/>
      <c r="D3" s="51" t="s">
        <v>26</v>
      </c>
      <c r="E3" s="26"/>
    </row>
    <row r="4" spans="1:5" ht="23.45" customHeight="1" x14ac:dyDescent="0.25">
      <c r="A4" s="118" t="s">
        <v>106</v>
      </c>
      <c r="B4" s="119"/>
      <c r="C4" s="120"/>
      <c r="D4" s="53">
        <f>D5+D6+D7</f>
        <v>916011.25</v>
      </c>
      <c r="E4" s="26"/>
    </row>
    <row r="5" spans="1:5" ht="23.45" customHeight="1" x14ac:dyDescent="0.25">
      <c r="A5" s="121" t="s">
        <v>66</v>
      </c>
      <c r="B5" s="122"/>
      <c r="C5" s="123"/>
      <c r="D5" s="50">
        <v>915584.68</v>
      </c>
      <c r="E5" s="26"/>
    </row>
    <row r="6" spans="1:5" ht="23.45" customHeight="1" x14ac:dyDescent="0.25">
      <c r="A6" s="121" t="s">
        <v>67</v>
      </c>
      <c r="B6" s="122"/>
      <c r="C6" s="123"/>
      <c r="D6" s="54">
        <v>426.57</v>
      </c>
      <c r="E6" s="26"/>
    </row>
    <row r="7" spans="1:5" ht="23.45" customHeight="1" x14ac:dyDescent="0.25">
      <c r="A7" s="124" t="s">
        <v>19</v>
      </c>
      <c r="B7" s="124"/>
      <c r="C7" s="124"/>
      <c r="D7" s="50"/>
      <c r="E7" s="26"/>
    </row>
    <row r="8" spans="1:5" ht="23.45" customHeight="1" x14ac:dyDescent="0.25">
      <c r="A8" s="108"/>
      <c r="B8" s="109"/>
      <c r="C8" s="110"/>
      <c r="D8" s="50"/>
      <c r="E8" s="26"/>
    </row>
    <row r="9" spans="1:5" s="28" customFormat="1" ht="23.45" customHeight="1" x14ac:dyDescent="0.25">
      <c r="A9" s="108" t="s">
        <v>81</v>
      </c>
      <c r="B9" s="109"/>
      <c r="C9" s="109"/>
      <c r="D9" s="110"/>
      <c r="E9" s="27"/>
    </row>
    <row r="10" spans="1:5" s="28" customFormat="1" ht="22.9" customHeight="1" x14ac:dyDescent="0.25">
      <c r="A10" s="52" t="s">
        <v>56</v>
      </c>
      <c r="B10" s="111" t="s">
        <v>57</v>
      </c>
      <c r="C10" s="112"/>
      <c r="D10" s="53">
        <f>D11+D30+D35+D39+D136+D137+D138+D139+D140</f>
        <v>3088879.7700000005</v>
      </c>
      <c r="E10" s="27"/>
    </row>
    <row r="11" spans="1:5" s="28" customFormat="1" ht="59.45" customHeight="1" x14ac:dyDescent="0.25">
      <c r="A11" s="41" t="s">
        <v>58</v>
      </c>
      <c r="B11" s="113" t="s">
        <v>123</v>
      </c>
      <c r="C11" s="114"/>
      <c r="D11" s="44">
        <f>SUM(D12:D29)</f>
        <v>1494130.4900000002</v>
      </c>
      <c r="E11" s="27"/>
    </row>
    <row r="12" spans="1:5" s="48" customFormat="1" ht="19.899999999999999" hidden="1" customHeight="1" x14ac:dyDescent="0.25">
      <c r="A12" s="45"/>
      <c r="B12" s="46"/>
      <c r="C12" s="57" t="s">
        <v>85</v>
      </c>
      <c r="D12" s="56"/>
      <c r="E12" s="47"/>
    </row>
    <row r="13" spans="1:5" s="48" customFormat="1" ht="19.899999999999999" hidden="1" customHeight="1" x14ac:dyDescent="0.25">
      <c r="A13" s="45"/>
      <c r="B13" s="46"/>
      <c r="C13" s="57" t="s">
        <v>63</v>
      </c>
      <c r="D13" s="56">
        <v>94779.63</v>
      </c>
      <c r="E13" s="47"/>
    </row>
    <row r="14" spans="1:5" s="48" customFormat="1" ht="19.899999999999999" hidden="1" customHeight="1" x14ac:dyDescent="0.25">
      <c r="A14" s="45"/>
      <c r="B14" s="46"/>
      <c r="C14" s="57" t="s">
        <v>32</v>
      </c>
      <c r="D14" s="55">
        <v>23629.43</v>
      </c>
      <c r="E14" s="47"/>
    </row>
    <row r="15" spans="1:5" s="48" customFormat="1" ht="19.899999999999999" hidden="1" customHeight="1" x14ac:dyDescent="0.25">
      <c r="A15" s="45"/>
      <c r="B15" s="46"/>
      <c r="C15" s="57" t="s">
        <v>86</v>
      </c>
      <c r="D15" s="55"/>
      <c r="E15" s="47"/>
    </row>
    <row r="16" spans="1:5" s="48" customFormat="1" ht="19.899999999999999" hidden="1" customHeight="1" x14ac:dyDescent="0.25">
      <c r="A16" s="45"/>
      <c r="B16" s="46"/>
      <c r="C16" s="57" t="s">
        <v>70</v>
      </c>
      <c r="D16" s="55">
        <v>701823.79</v>
      </c>
      <c r="E16" s="47"/>
    </row>
    <row r="17" spans="1:5" s="48" customFormat="1" ht="19.899999999999999" hidden="1" customHeight="1" x14ac:dyDescent="0.25">
      <c r="A17" s="45"/>
      <c r="B17" s="46"/>
      <c r="C17" s="57" t="s">
        <v>87</v>
      </c>
      <c r="D17" s="55">
        <v>72854.53</v>
      </c>
      <c r="E17" s="47"/>
    </row>
    <row r="18" spans="1:5" s="48" customFormat="1" ht="19.899999999999999" hidden="1" customHeight="1" x14ac:dyDescent="0.25">
      <c r="A18" s="45"/>
      <c r="B18" s="46"/>
      <c r="C18" s="57" t="s">
        <v>16</v>
      </c>
      <c r="D18" s="55"/>
      <c r="E18" s="47"/>
    </row>
    <row r="19" spans="1:5" s="48" customFormat="1" ht="19.899999999999999" hidden="1" customHeight="1" x14ac:dyDescent="0.25">
      <c r="A19" s="45"/>
      <c r="B19" s="46"/>
      <c r="C19" s="57" t="s">
        <v>102</v>
      </c>
      <c r="D19" s="55"/>
      <c r="E19" s="47"/>
    </row>
    <row r="20" spans="1:5" s="48" customFormat="1" ht="19.899999999999999" hidden="1" customHeight="1" x14ac:dyDescent="0.25">
      <c r="A20" s="45"/>
      <c r="B20" s="46"/>
      <c r="C20" s="57" t="s">
        <v>68</v>
      </c>
      <c r="D20" s="55"/>
      <c r="E20" s="47"/>
    </row>
    <row r="21" spans="1:5" s="48" customFormat="1" ht="19.899999999999999" hidden="1" customHeight="1" x14ac:dyDescent="0.25">
      <c r="A21" s="45"/>
      <c r="B21" s="46"/>
      <c r="C21" s="57" t="s">
        <v>33</v>
      </c>
      <c r="D21" s="55"/>
      <c r="E21" s="47"/>
    </row>
    <row r="22" spans="1:5" s="48" customFormat="1" ht="19.899999999999999" hidden="1" customHeight="1" x14ac:dyDescent="0.25">
      <c r="A22" s="45"/>
      <c r="B22" s="46"/>
      <c r="C22" s="57" t="s">
        <v>75</v>
      </c>
      <c r="D22" s="55">
        <v>76531.600000000006</v>
      </c>
      <c r="E22" s="47"/>
    </row>
    <row r="23" spans="1:5" s="48" customFormat="1" ht="19.899999999999999" hidden="1" customHeight="1" x14ac:dyDescent="0.25">
      <c r="A23" s="45"/>
      <c r="B23" s="46"/>
      <c r="C23" s="57" t="s">
        <v>47</v>
      </c>
      <c r="D23" s="55"/>
      <c r="E23" s="47"/>
    </row>
    <row r="24" spans="1:5" s="48" customFormat="1" ht="19.899999999999999" hidden="1" customHeight="1" x14ac:dyDescent="0.25">
      <c r="A24" s="45"/>
      <c r="B24" s="46"/>
      <c r="C24" s="57" t="s">
        <v>80</v>
      </c>
      <c r="D24" s="55">
        <v>27593.03</v>
      </c>
      <c r="E24" s="47"/>
    </row>
    <row r="25" spans="1:5" s="48" customFormat="1" ht="19.899999999999999" hidden="1" customHeight="1" x14ac:dyDescent="0.25">
      <c r="A25" s="45"/>
      <c r="B25" s="46"/>
      <c r="C25" s="57" t="s">
        <v>76</v>
      </c>
      <c r="D25" s="55">
        <v>66670.3</v>
      </c>
      <c r="E25" s="47"/>
    </row>
    <row r="26" spans="1:5" s="48" customFormat="1" ht="19.899999999999999" hidden="1" customHeight="1" x14ac:dyDescent="0.25">
      <c r="A26" s="45"/>
      <c r="B26" s="46"/>
      <c r="C26" s="57" t="s">
        <v>88</v>
      </c>
      <c r="D26" s="55">
        <v>65992.600000000006</v>
      </c>
      <c r="E26" s="47"/>
    </row>
    <row r="27" spans="1:5" s="48" customFormat="1" ht="19.899999999999999" hidden="1" customHeight="1" x14ac:dyDescent="0.25">
      <c r="A27" s="45"/>
      <c r="B27" s="46"/>
      <c r="C27" s="57" t="s">
        <v>89</v>
      </c>
      <c r="D27" s="55">
        <v>193443.04</v>
      </c>
      <c r="E27" s="47"/>
    </row>
    <row r="28" spans="1:5" s="48" customFormat="1" ht="19.899999999999999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19.899999999999999" hidden="1" customHeight="1" x14ac:dyDescent="0.25">
      <c r="A29" s="45"/>
      <c r="B29" s="46"/>
      <c r="C29" s="57" t="s">
        <v>64</v>
      </c>
      <c r="D29" s="74">
        <v>170812.54</v>
      </c>
      <c r="E29" s="47"/>
    </row>
    <row r="30" spans="1:5" s="48" customFormat="1" ht="19.899999999999999" customHeight="1" x14ac:dyDescent="0.25">
      <c r="A30" s="41" t="s">
        <v>9</v>
      </c>
      <c r="B30" s="73" t="s">
        <v>77</v>
      </c>
      <c r="C30" s="58"/>
      <c r="D30" s="75">
        <f>D31+D32+D33+D34</f>
        <v>185947.63</v>
      </c>
      <c r="E30" s="47"/>
    </row>
    <row r="31" spans="1:5" s="28" customFormat="1" ht="19.149999999999999" customHeight="1" x14ac:dyDescent="0.25">
      <c r="A31" s="41"/>
      <c r="B31" s="102" t="s">
        <v>78</v>
      </c>
      <c r="C31" s="106"/>
      <c r="D31" s="29">
        <v>1282.3800000000001</v>
      </c>
      <c r="E31" s="27"/>
    </row>
    <row r="32" spans="1:5" s="28" customFormat="1" ht="19.149999999999999" hidden="1" customHeight="1" x14ac:dyDescent="0.25">
      <c r="A32" s="41"/>
      <c r="B32" s="102" t="s">
        <v>16</v>
      </c>
      <c r="C32" s="106"/>
      <c r="D32" s="29"/>
      <c r="E32" s="27"/>
    </row>
    <row r="33" spans="1:5" s="28" customFormat="1" ht="26.45" customHeight="1" x14ac:dyDescent="0.25">
      <c r="A33" s="41"/>
      <c r="B33" s="102" t="s">
        <v>92</v>
      </c>
      <c r="C33" s="106"/>
      <c r="D33" s="29">
        <v>23400</v>
      </c>
      <c r="E33" s="27"/>
    </row>
    <row r="34" spans="1:5" s="28" customFormat="1" ht="26.45" customHeight="1" x14ac:dyDescent="0.25">
      <c r="A34" s="41"/>
      <c r="B34" s="102" t="s">
        <v>93</v>
      </c>
      <c r="C34" s="106"/>
      <c r="D34" s="29">
        <v>161265.25</v>
      </c>
      <c r="E34" s="27"/>
    </row>
    <row r="35" spans="1:5" s="28" customFormat="1" ht="26.45" customHeight="1" x14ac:dyDescent="0.25">
      <c r="A35" s="41" t="s">
        <v>11</v>
      </c>
      <c r="B35" s="86" t="s">
        <v>77</v>
      </c>
      <c r="C35" s="87"/>
      <c r="D35" s="76">
        <f>D38+D37+D36</f>
        <v>0</v>
      </c>
      <c r="E35" s="27"/>
    </row>
    <row r="36" spans="1:5" s="28" customFormat="1" ht="36.75" hidden="1" customHeight="1" x14ac:dyDescent="0.25">
      <c r="A36" s="41"/>
      <c r="B36" s="102"/>
      <c r="C36" s="106"/>
      <c r="D36" s="29"/>
      <c r="E36" s="27"/>
    </row>
    <row r="37" spans="1:5" s="28" customFormat="1" ht="22.15" hidden="1" customHeight="1" x14ac:dyDescent="0.25">
      <c r="A37" s="41"/>
      <c r="B37" s="102" t="s">
        <v>72</v>
      </c>
      <c r="C37" s="106"/>
      <c r="D37" s="29"/>
      <c r="E37" s="27"/>
    </row>
    <row r="38" spans="1:5" s="28" customFormat="1" ht="22.15" hidden="1" customHeight="1" x14ac:dyDescent="0.25">
      <c r="A38" s="41"/>
      <c r="B38" s="102" t="s">
        <v>74</v>
      </c>
      <c r="C38" s="106"/>
      <c r="D38" s="29"/>
      <c r="E38" s="27"/>
    </row>
    <row r="39" spans="1:5" s="28" customFormat="1" ht="22.15" customHeight="1" x14ac:dyDescent="0.25">
      <c r="A39" s="23" t="s">
        <v>27</v>
      </c>
      <c r="B39" s="86" t="s">
        <v>77</v>
      </c>
      <c r="C39" s="87"/>
      <c r="D39" s="75">
        <f>D40+D59+D80+D98+D116+D134</f>
        <v>1286501.03</v>
      </c>
      <c r="E39" s="27"/>
    </row>
    <row r="40" spans="1:5" s="28" customFormat="1" ht="22.15" customHeight="1" x14ac:dyDescent="0.25">
      <c r="A40" s="43"/>
      <c r="B40" s="86" t="s">
        <v>84</v>
      </c>
      <c r="C40" s="87"/>
      <c r="D40" s="29">
        <f>SUM(D41:D57)</f>
        <v>1224452.55</v>
      </c>
      <c r="E40" s="27"/>
    </row>
    <row r="41" spans="1:5" s="48" customFormat="1" ht="22.15" hidden="1" customHeight="1" x14ac:dyDescent="0.25">
      <c r="A41" s="45"/>
      <c r="B41" s="45"/>
      <c r="C41" s="72" t="s">
        <v>85</v>
      </c>
      <c r="D41" s="77">
        <v>64011.75</v>
      </c>
      <c r="E41" s="47"/>
    </row>
    <row r="42" spans="1:5" s="48" customFormat="1" ht="22.15" hidden="1" customHeight="1" x14ac:dyDescent="0.25">
      <c r="A42" s="45"/>
      <c r="B42" s="45"/>
      <c r="C42" s="72" t="s">
        <v>63</v>
      </c>
      <c r="D42" s="77"/>
      <c r="E42" s="47"/>
    </row>
    <row r="43" spans="1:5" s="48" customFormat="1" ht="22.15" hidden="1" customHeight="1" x14ac:dyDescent="0.25">
      <c r="A43" s="45"/>
      <c r="B43" s="45"/>
      <c r="C43" s="72" t="s">
        <v>32</v>
      </c>
      <c r="D43" s="77"/>
      <c r="E43" s="47"/>
    </row>
    <row r="44" spans="1:5" s="48" customFormat="1" ht="22.15" hidden="1" customHeight="1" x14ac:dyDescent="0.25">
      <c r="A44" s="45"/>
      <c r="B44" s="45"/>
      <c r="C44" s="72" t="s">
        <v>86</v>
      </c>
      <c r="D44" s="77"/>
      <c r="E44" s="47"/>
    </row>
    <row r="45" spans="1:5" s="48" customFormat="1" ht="22.15" hidden="1" customHeight="1" x14ac:dyDescent="0.25">
      <c r="A45" s="45"/>
      <c r="B45" s="45"/>
      <c r="C45" s="72" t="s">
        <v>70</v>
      </c>
      <c r="D45" s="77">
        <v>373400</v>
      </c>
      <c r="E45" s="47"/>
    </row>
    <row r="46" spans="1:5" s="48" customFormat="1" ht="22.15" hidden="1" customHeight="1" x14ac:dyDescent="0.25">
      <c r="A46" s="45"/>
      <c r="B46" s="45"/>
      <c r="C46" s="72" t="s">
        <v>87</v>
      </c>
      <c r="D46" s="77">
        <v>28143.9</v>
      </c>
      <c r="E46" s="47"/>
    </row>
    <row r="47" spans="1:5" s="48" customFormat="1" ht="22.15" hidden="1" customHeight="1" x14ac:dyDescent="0.25">
      <c r="A47" s="45"/>
      <c r="B47" s="45"/>
      <c r="C47" s="72" t="s">
        <v>16</v>
      </c>
      <c r="D47" s="77">
        <v>200304</v>
      </c>
      <c r="E47" s="47"/>
    </row>
    <row r="48" spans="1:5" s="48" customFormat="1" ht="22.15" hidden="1" customHeight="1" x14ac:dyDescent="0.25">
      <c r="A48" s="45"/>
      <c r="B48" s="45"/>
      <c r="C48" s="72" t="s">
        <v>74</v>
      </c>
      <c r="D48" s="77">
        <v>543554.63</v>
      </c>
      <c r="E48" s="47"/>
    </row>
    <row r="49" spans="1:5" s="48" customFormat="1" ht="22.15" hidden="1" customHeight="1" x14ac:dyDescent="0.25">
      <c r="A49" s="45"/>
      <c r="B49" s="45"/>
      <c r="C49" s="72" t="s">
        <v>48</v>
      </c>
      <c r="D49" s="77"/>
      <c r="E49" s="47"/>
    </row>
    <row r="50" spans="1:5" s="48" customFormat="1" ht="22.15" hidden="1" customHeight="1" x14ac:dyDescent="0.25">
      <c r="A50" s="45"/>
      <c r="B50" s="45"/>
      <c r="C50" s="72" t="s">
        <v>33</v>
      </c>
      <c r="D50" s="77"/>
      <c r="E50" s="47"/>
    </row>
    <row r="51" spans="1:5" s="48" customFormat="1" ht="22.15" hidden="1" customHeight="1" x14ac:dyDescent="0.25">
      <c r="A51" s="45"/>
      <c r="B51" s="45"/>
      <c r="C51" s="72" t="s">
        <v>75</v>
      </c>
      <c r="D51" s="77"/>
      <c r="E51" s="47"/>
    </row>
    <row r="52" spans="1:5" s="48" customFormat="1" ht="22.15" hidden="1" customHeight="1" x14ac:dyDescent="0.25">
      <c r="A52" s="45"/>
      <c r="B52" s="45"/>
      <c r="C52" s="72" t="s">
        <v>47</v>
      </c>
      <c r="D52" s="77"/>
      <c r="E52" s="47"/>
    </row>
    <row r="53" spans="1:5" s="48" customFormat="1" ht="22.15" hidden="1" customHeight="1" x14ac:dyDescent="0.25">
      <c r="A53" s="45"/>
      <c r="B53" s="45"/>
      <c r="C53" s="72" t="s">
        <v>80</v>
      </c>
      <c r="D53" s="78"/>
      <c r="E53" s="47"/>
    </row>
    <row r="54" spans="1:5" s="48" customFormat="1" ht="22.15" hidden="1" customHeight="1" x14ac:dyDescent="0.25">
      <c r="A54" s="45"/>
      <c r="B54" s="45"/>
      <c r="C54" s="72" t="s">
        <v>76</v>
      </c>
      <c r="D54" s="81"/>
      <c r="E54" s="47"/>
    </row>
    <row r="55" spans="1:5" s="48" customFormat="1" ht="22.15" hidden="1" customHeight="1" x14ac:dyDescent="0.25">
      <c r="A55" s="45"/>
      <c r="B55" s="45"/>
      <c r="C55" s="72" t="s">
        <v>88</v>
      </c>
      <c r="D55" s="78"/>
      <c r="E55" s="47"/>
    </row>
    <row r="56" spans="1:5" s="48" customFormat="1" ht="22.15" hidden="1" customHeight="1" x14ac:dyDescent="0.25">
      <c r="A56" s="45"/>
      <c r="B56" s="45"/>
      <c r="C56" s="72" t="s">
        <v>89</v>
      </c>
      <c r="D56" s="81">
        <v>15038.27</v>
      </c>
      <c r="E56" s="47"/>
    </row>
    <row r="57" spans="1:5" s="48" customFormat="1" ht="22.15" hidden="1" customHeight="1" x14ac:dyDescent="0.25">
      <c r="A57" s="45"/>
      <c r="B57" s="45"/>
      <c r="C57" s="72" t="s">
        <v>0</v>
      </c>
      <c r="D57" s="81"/>
      <c r="E57" s="47"/>
    </row>
    <row r="58" spans="1:5" s="48" customFormat="1" ht="22.15" hidden="1" customHeight="1" x14ac:dyDescent="0.25">
      <c r="A58" s="45"/>
      <c r="B58" s="45"/>
      <c r="C58" s="72" t="s">
        <v>64</v>
      </c>
      <c r="D58" s="77"/>
      <c r="E58" s="47"/>
    </row>
    <row r="59" spans="1:5" s="28" customFormat="1" ht="19.149999999999999" customHeight="1" x14ac:dyDescent="0.25">
      <c r="A59" s="23"/>
      <c r="B59" s="102" t="s">
        <v>2</v>
      </c>
      <c r="C59" s="106"/>
      <c r="D59" s="29">
        <f>SUM(D60:D79)</f>
        <v>57925.159999999996</v>
      </c>
      <c r="E59" s="27"/>
    </row>
    <row r="60" spans="1:5" s="48" customFormat="1" ht="19.149999999999999" hidden="1" customHeight="1" x14ac:dyDescent="0.25">
      <c r="A60" s="45"/>
      <c r="B60" s="62"/>
      <c r="C60" s="72" t="s">
        <v>85</v>
      </c>
      <c r="D60" s="79">
        <v>1009.91</v>
      </c>
      <c r="E60" s="47"/>
    </row>
    <row r="61" spans="1:5" s="48" customFormat="1" ht="19.149999999999999" hidden="1" customHeight="1" x14ac:dyDescent="0.25">
      <c r="A61" s="45"/>
      <c r="B61" s="62"/>
      <c r="C61" s="72" t="s">
        <v>63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32</v>
      </c>
      <c r="D62" s="79">
        <v>85.61</v>
      </c>
      <c r="E62" s="47"/>
    </row>
    <row r="63" spans="1:5" s="48" customFormat="1" ht="19.149999999999999" hidden="1" customHeight="1" x14ac:dyDescent="0.25">
      <c r="A63" s="45"/>
      <c r="B63" s="62"/>
      <c r="C63" s="72" t="s">
        <v>86</v>
      </c>
      <c r="D63" s="79">
        <v>1659.47</v>
      </c>
      <c r="E63" s="47"/>
    </row>
    <row r="64" spans="1:5" s="48" customFormat="1" ht="19.149999999999999" hidden="1" customHeight="1" x14ac:dyDescent="0.25">
      <c r="A64" s="45"/>
      <c r="B64" s="64"/>
      <c r="C64" s="72" t="s">
        <v>70</v>
      </c>
      <c r="D64" s="79">
        <v>39625.43</v>
      </c>
      <c r="E64" s="47"/>
    </row>
    <row r="65" spans="1:5" s="48" customFormat="1" ht="19.149999999999999" hidden="1" customHeight="1" x14ac:dyDescent="0.25">
      <c r="A65" s="45"/>
      <c r="B65" s="64"/>
      <c r="C65" s="72" t="s">
        <v>87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16</v>
      </c>
      <c r="D66" s="79">
        <v>15544.74</v>
      </c>
      <c r="E66" s="47"/>
    </row>
    <row r="67" spans="1:5" s="48" customFormat="1" ht="19.149999999999999" hidden="1" customHeight="1" x14ac:dyDescent="0.25">
      <c r="A67" s="45"/>
      <c r="B67" s="64"/>
      <c r="C67" s="72" t="s">
        <v>74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89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76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48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33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75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47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80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76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88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89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0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64</v>
      </c>
      <c r="D79" s="79"/>
      <c r="E79" s="47"/>
    </row>
    <row r="80" spans="1:5" s="28" customFormat="1" ht="19.5" customHeight="1" x14ac:dyDescent="0.25">
      <c r="A80" s="23"/>
      <c r="B80" s="102" t="s">
        <v>3</v>
      </c>
      <c r="C80" s="106"/>
      <c r="D80" s="29">
        <f>D81+D82+D83+D84+D85+D86+D87+D88+D89+D90+D91+D92+D93+D94+D95+D96+D97</f>
        <v>1432.25</v>
      </c>
      <c r="E80" s="27"/>
    </row>
    <row r="81" spans="1:9" s="48" customFormat="1" ht="19.149999999999999" hidden="1" customHeight="1" x14ac:dyDescent="0.25">
      <c r="A81" s="45"/>
      <c r="B81" s="60"/>
      <c r="C81" s="72" t="s">
        <v>85</v>
      </c>
      <c r="D81" s="79"/>
      <c r="E81" s="47"/>
    </row>
    <row r="82" spans="1:9" s="48" customFormat="1" ht="19.149999999999999" hidden="1" customHeight="1" x14ac:dyDescent="0.25">
      <c r="A82" s="45"/>
      <c r="B82" s="60"/>
      <c r="C82" s="72" t="s">
        <v>63</v>
      </c>
      <c r="D82" s="79"/>
      <c r="E82" s="47"/>
    </row>
    <row r="83" spans="1:9" s="48" customFormat="1" ht="19.149999999999999" hidden="1" customHeight="1" x14ac:dyDescent="0.25">
      <c r="A83" s="45"/>
      <c r="B83" s="60"/>
      <c r="C83" s="72" t="s">
        <v>32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86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70</v>
      </c>
      <c r="D85" s="79"/>
      <c r="E85" s="47"/>
      <c r="I85" s="59"/>
    </row>
    <row r="86" spans="1:9" s="48" customFormat="1" ht="19.149999999999999" hidden="1" customHeight="1" x14ac:dyDescent="0.25">
      <c r="A86" s="45"/>
      <c r="B86" s="60"/>
      <c r="C86" s="72" t="s">
        <v>87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16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74</v>
      </c>
      <c r="D88" s="79"/>
      <c r="E88" s="47"/>
    </row>
    <row r="89" spans="1:9" s="48" customFormat="1" ht="19.149999999999999" hidden="1" customHeight="1" x14ac:dyDescent="0.25">
      <c r="A89" s="45"/>
      <c r="B89" s="60"/>
      <c r="C89" s="57" t="s">
        <v>20</v>
      </c>
      <c r="D89" s="79"/>
      <c r="E89" s="47"/>
    </row>
    <row r="90" spans="1:9" s="48" customFormat="1" ht="19.149999999999999" hidden="1" customHeight="1" x14ac:dyDescent="0.25">
      <c r="A90" s="45"/>
      <c r="B90" s="60"/>
      <c r="C90" s="72" t="s">
        <v>33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75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47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80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76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88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89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64</v>
      </c>
      <c r="D97" s="79">
        <v>1432.25</v>
      </c>
      <c r="E97" s="47"/>
    </row>
    <row r="98" spans="1:5" s="28" customFormat="1" ht="19.149999999999999" customHeight="1" x14ac:dyDescent="0.25">
      <c r="A98" s="30"/>
      <c r="B98" s="102" t="s">
        <v>82</v>
      </c>
      <c r="C98" s="106"/>
      <c r="D98" s="29">
        <v>0</v>
      </c>
      <c r="E98" s="27"/>
    </row>
    <row r="99" spans="1:5" s="48" customFormat="1" ht="18.600000000000001" hidden="1" customHeight="1" x14ac:dyDescent="0.25">
      <c r="A99" s="45"/>
      <c r="B99" s="70"/>
      <c r="C99" s="69" t="s">
        <v>85</v>
      </c>
      <c r="D99" s="79"/>
      <c r="E99" s="47"/>
    </row>
    <row r="100" spans="1:5" s="48" customFormat="1" ht="18.600000000000001" hidden="1" customHeight="1" x14ac:dyDescent="0.25">
      <c r="A100" s="45"/>
      <c r="B100" s="70"/>
      <c r="C100" s="69" t="s">
        <v>63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32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86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70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87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16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74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48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33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75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47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80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76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88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89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64</v>
      </c>
      <c r="D115" s="79"/>
      <c r="E115" s="47"/>
    </row>
    <row r="116" spans="1:8" s="28" customFormat="1" ht="22.9" customHeight="1" x14ac:dyDescent="0.25">
      <c r="A116" s="23"/>
      <c r="B116" s="107" t="s">
        <v>83</v>
      </c>
      <c r="C116" s="103"/>
      <c r="D116" s="29">
        <f>SUM(D117:D133)</f>
        <v>2691.0699999999997</v>
      </c>
      <c r="E116" s="27"/>
      <c r="G116" s="31"/>
      <c r="H116" s="31"/>
    </row>
    <row r="117" spans="1:8" s="48" customFormat="1" ht="26.45" hidden="1" customHeight="1" x14ac:dyDescent="0.25">
      <c r="A117" s="45"/>
      <c r="B117" s="70"/>
      <c r="C117" s="72" t="s">
        <v>85</v>
      </c>
      <c r="D117" s="77"/>
      <c r="E117" s="47"/>
    </row>
    <row r="118" spans="1:8" s="48" customFormat="1" ht="26.45" hidden="1" customHeight="1" x14ac:dyDescent="0.25">
      <c r="A118" s="45"/>
      <c r="B118" s="70"/>
      <c r="C118" s="72" t="s">
        <v>63</v>
      </c>
      <c r="D118" s="77"/>
      <c r="E118" s="47"/>
    </row>
    <row r="119" spans="1:8" s="48" customFormat="1" ht="26.45" hidden="1" customHeight="1" x14ac:dyDescent="0.25">
      <c r="A119" s="45"/>
      <c r="B119" s="70"/>
      <c r="C119" s="72" t="s">
        <v>32</v>
      </c>
      <c r="D119" s="77">
        <v>28.7</v>
      </c>
      <c r="E119" s="47"/>
    </row>
    <row r="120" spans="1:8" s="48" customFormat="1" ht="26.45" hidden="1" customHeight="1" x14ac:dyDescent="0.25">
      <c r="A120" s="45"/>
      <c r="B120" s="70"/>
      <c r="C120" s="72" t="s">
        <v>86</v>
      </c>
      <c r="D120" s="77"/>
      <c r="E120" s="47"/>
    </row>
    <row r="121" spans="1:8" s="48" customFormat="1" ht="26.45" hidden="1" customHeight="1" x14ac:dyDescent="0.25">
      <c r="A121" s="45"/>
      <c r="B121" s="70"/>
      <c r="C121" s="72" t="s">
        <v>70</v>
      </c>
      <c r="D121" s="77"/>
      <c r="E121" s="47"/>
    </row>
    <row r="122" spans="1:8" s="48" customFormat="1" ht="26.45" hidden="1" customHeight="1" x14ac:dyDescent="0.25">
      <c r="A122" s="45"/>
      <c r="B122" s="70"/>
      <c r="C122" s="72" t="s">
        <v>87</v>
      </c>
      <c r="D122" s="77">
        <v>2662.37</v>
      </c>
      <c r="E122" s="47"/>
    </row>
    <row r="123" spans="1:8" s="48" customFormat="1" ht="26.45" hidden="1" customHeight="1" x14ac:dyDescent="0.25">
      <c r="A123" s="45"/>
      <c r="B123" s="70"/>
      <c r="C123" s="72" t="s">
        <v>16</v>
      </c>
      <c r="D123" s="77"/>
      <c r="E123" s="47"/>
    </row>
    <row r="124" spans="1:8" s="48" customFormat="1" ht="26.45" hidden="1" customHeight="1" x14ac:dyDescent="0.25">
      <c r="A124" s="45"/>
      <c r="B124" s="70"/>
      <c r="C124" s="72" t="s">
        <v>74</v>
      </c>
      <c r="D124" s="77"/>
      <c r="E124" s="47"/>
    </row>
    <row r="125" spans="1:8" s="48" customFormat="1" ht="26.45" hidden="1" customHeight="1" x14ac:dyDescent="0.25">
      <c r="A125" s="45"/>
      <c r="B125" s="70"/>
      <c r="C125" s="72" t="s">
        <v>48</v>
      </c>
      <c r="D125" s="77"/>
      <c r="E125" s="47"/>
    </row>
    <row r="126" spans="1:8" s="48" customFormat="1" ht="26.45" hidden="1" customHeight="1" x14ac:dyDescent="0.25">
      <c r="A126" s="45"/>
      <c r="B126" s="70"/>
      <c r="C126" s="72" t="s">
        <v>33</v>
      </c>
      <c r="D126" s="77"/>
      <c r="E126" s="47"/>
    </row>
    <row r="127" spans="1:8" s="48" customFormat="1" ht="26.45" hidden="1" customHeight="1" x14ac:dyDescent="0.25">
      <c r="A127" s="45"/>
      <c r="B127" s="70"/>
      <c r="C127" s="72" t="s">
        <v>75</v>
      </c>
      <c r="D127" s="77"/>
      <c r="E127" s="47"/>
    </row>
    <row r="128" spans="1:8" s="48" customFormat="1" ht="26.45" hidden="1" customHeight="1" x14ac:dyDescent="0.25">
      <c r="A128" s="45"/>
      <c r="B128" s="70"/>
      <c r="C128" s="72" t="s">
        <v>47</v>
      </c>
      <c r="D128" s="77"/>
      <c r="E128" s="47"/>
    </row>
    <row r="129" spans="1:5" s="48" customFormat="1" ht="26.45" hidden="1" customHeight="1" x14ac:dyDescent="0.25">
      <c r="A129" s="45"/>
      <c r="B129" s="70"/>
      <c r="C129" s="72" t="s">
        <v>80</v>
      </c>
      <c r="D129" s="77"/>
      <c r="E129" s="47"/>
    </row>
    <row r="130" spans="1:5" s="48" customFormat="1" ht="26.45" hidden="1" customHeight="1" x14ac:dyDescent="0.25">
      <c r="A130" s="45"/>
      <c r="B130" s="70"/>
      <c r="C130" s="72" t="s">
        <v>76</v>
      </c>
      <c r="D130" s="77"/>
      <c r="E130" s="47"/>
    </row>
    <row r="131" spans="1:5" s="48" customFormat="1" ht="26.45" hidden="1" customHeight="1" x14ac:dyDescent="0.25">
      <c r="A131" s="45"/>
      <c r="B131" s="70"/>
      <c r="C131" s="72" t="s">
        <v>88</v>
      </c>
      <c r="D131" s="77"/>
      <c r="E131" s="47"/>
    </row>
    <row r="132" spans="1:5" s="48" customFormat="1" ht="26.45" hidden="1" customHeight="1" x14ac:dyDescent="0.25">
      <c r="A132" s="45"/>
      <c r="B132" s="70"/>
      <c r="C132" s="72" t="s">
        <v>89</v>
      </c>
      <c r="D132" s="77"/>
      <c r="E132" s="47"/>
    </row>
    <row r="133" spans="1:5" s="48" customFormat="1" ht="26.45" hidden="1" customHeight="1" x14ac:dyDescent="0.25">
      <c r="A133" s="45"/>
      <c r="B133" s="70"/>
      <c r="C133" s="72" t="s">
        <v>64</v>
      </c>
      <c r="D133" s="77"/>
      <c r="E133" s="47"/>
    </row>
    <row r="134" spans="1:5" s="48" customFormat="1" ht="21.6" customHeight="1" x14ac:dyDescent="0.25">
      <c r="A134" s="45"/>
      <c r="B134" s="102" t="s">
        <v>100</v>
      </c>
      <c r="C134" s="103"/>
      <c r="D134" s="71">
        <v>0</v>
      </c>
      <c r="E134" s="47"/>
    </row>
    <row r="135" spans="1:5" s="48" customFormat="1" ht="26.45" hidden="1" customHeight="1" x14ac:dyDescent="0.25">
      <c r="A135" s="45"/>
      <c r="B135" s="62"/>
      <c r="C135" s="63" t="s">
        <v>101</v>
      </c>
      <c r="D135" s="80"/>
      <c r="E135" s="47"/>
    </row>
    <row r="136" spans="1:5" s="28" customFormat="1" ht="37.9" customHeight="1" x14ac:dyDescent="0.25">
      <c r="A136" s="24" t="s">
        <v>59</v>
      </c>
      <c r="B136" s="86" t="s">
        <v>107</v>
      </c>
      <c r="C136" s="87"/>
      <c r="D136" s="21">
        <v>3706.67</v>
      </c>
      <c r="E136" s="27"/>
    </row>
    <row r="137" spans="1:5" s="28" customFormat="1" ht="27.6" customHeight="1" x14ac:dyDescent="0.25">
      <c r="A137" s="24"/>
      <c r="B137" s="86" t="s">
        <v>98</v>
      </c>
      <c r="C137" s="87"/>
      <c r="D137" s="21">
        <v>116783.95</v>
      </c>
      <c r="E137" s="27"/>
    </row>
    <row r="138" spans="1:5" s="28" customFormat="1" ht="26.45" customHeight="1" x14ac:dyDescent="0.25">
      <c r="A138" s="24"/>
      <c r="B138" s="86" t="s">
        <v>121</v>
      </c>
      <c r="C138" s="87"/>
      <c r="D138" s="21">
        <v>1810</v>
      </c>
      <c r="E138" s="27"/>
    </row>
    <row r="139" spans="1:5" s="28" customFormat="1" ht="26.45" hidden="1" customHeight="1" x14ac:dyDescent="0.25">
      <c r="A139" s="24"/>
      <c r="B139" s="95"/>
      <c r="C139" s="97"/>
      <c r="D139" s="21"/>
      <c r="E139" s="27"/>
    </row>
    <row r="140" spans="1:5" s="28" customFormat="1" ht="22.15" hidden="1" customHeight="1" x14ac:dyDescent="0.25">
      <c r="A140" s="24"/>
      <c r="B140" s="95"/>
      <c r="C140" s="96"/>
      <c r="D140" s="61"/>
      <c r="E140" s="27"/>
    </row>
    <row r="141" spans="1:5" s="33" customFormat="1" ht="23.45" customHeight="1" x14ac:dyDescent="0.25">
      <c r="A141" s="65" t="s">
        <v>24</v>
      </c>
      <c r="B141" s="104" t="s">
        <v>60</v>
      </c>
      <c r="C141" s="105"/>
      <c r="D141" s="66">
        <f>SUM(D142:D177)</f>
        <v>178170.83</v>
      </c>
      <c r="E141" s="32"/>
    </row>
    <row r="142" spans="1:5" s="33" customFormat="1" ht="24.6" customHeight="1" x14ac:dyDescent="0.25">
      <c r="A142" s="88" t="s">
        <v>32</v>
      </c>
      <c r="B142" s="86" t="s">
        <v>90</v>
      </c>
      <c r="C142" s="87"/>
      <c r="D142" s="21">
        <v>380</v>
      </c>
      <c r="E142" s="34"/>
    </row>
    <row r="143" spans="1:5" s="33" customFormat="1" ht="24.6" customHeight="1" x14ac:dyDescent="0.25">
      <c r="A143" s="89"/>
      <c r="B143" s="86" t="s">
        <v>115</v>
      </c>
      <c r="C143" s="87"/>
      <c r="D143" s="21">
        <v>500</v>
      </c>
      <c r="E143" s="34"/>
    </row>
    <row r="144" spans="1:5" s="33" customFormat="1" ht="24.6" customHeight="1" x14ac:dyDescent="0.25">
      <c r="A144" s="39" t="s">
        <v>74</v>
      </c>
      <c r="B144" s="86" t="s">
        <v>116</v>
      </c>
      <c r="C144" s="87"/>
      <c r="D144" s="21">
        <v>1000</v>
      </c>
      <c r="E144" s="34"/>
    </row>
    <row r="145" spans="1:5" s="33" customFormat="1" ht="24.6" customHeight="1" x14ac:dyDescent="0.25">
      <c r="A145" s="41"/>
      <c r="B145" s="86" t="s">
        <v>1</v>
      </c>
      <c r="C145" s="87"/>
      <c r="D145" s="21">
        <f>1275</f>
        <v>1275</v>
      </c>
      <c r="E145" s="34"/>
    </row>
    <row r="146" spans="1:5" s="33" customFormat="1" ht="24.6" customHeight="1" x14ac:dyDescent="0.25">
      <c r="A146" s="41"/>
      <c r="B146" s="86" t="s">
        <v>71</v>
      </c>
      <c r="C146" s="87"/>
      <c r="D146" s="21">
        <f>3621.68+4746.6</f>
        <v>8368.2800000000007</v>
      </c>
      <c r="E146" s="34"/>
    </row>
    <row r="147" spans="1:5" s="33" customFormat="1" ht="24.6" customHeight="1" x14ac:dyDescent="0.25">
      <c r="A147" s="41"/>
      <c r="B147" s="86" t="s">
        <v>119</v>
      </c>
      <c r="C147" s="87"/>
      <c r="D147" s="21">
        <f>814.2+660.4</f>
        <v>1474.6</v>
      </c>
      <c r="E147" s="34"/>
    </row>
    <row r="148" spans="1:5" s="33" customFormat="1" ht="24.6" customHeight="1" x14ac:dyDescent="0.25">
      <c r="A148" s="41"/>
      <c r="B148" s="86" t="s">
        <v>94</v>
      </c>
      <c r="C148" s="87"/>
      <c r="D148" s="21">
        <f>1500+300+350+6500</f>
        <v>8650</v>
      </c>
      <c r="E148" s="34"/>
    </row>
    <row r="149" spans="1:5" s="33" customFormat="1" ht="24.6" customHeight="1" x14ac:dyDescent="0.25">
      <c r="A149" s="41"/>
      <c r="B149" s="86" t="s">
        <v>117</v>
      </c>
      <c r="C149" s="87"/>
      <c r="D149" s="21">
        <v>220</v>
      </c>
      <c r="E149" s="34"/>
    </row>
    <row r="150" spans="1:5" s="33" customFormat="1" ht="24.6" customHeight="1" x14ac:dyDescent="0.25">
      <c r="A150" s="41"/>
      <c r="B150" s="86" t="s">
        <v>120</v>
      </c>
      <c r="C150" s="87"/>
      <c r="D150" s="21">
        <f>665+95</f>
        <v>760</v>
      </c>
      <c r="E150" s="34"/>
    </row>
    <row r="151" spans="1:5" s="33" customFormat="1" ht="24.6" customHeight="1" x14ac:dyDescent="0.25">
      <c r="A151" s="41"/>
      <c r="B151" s="86" t="s">
        <v>118</v>
      </c>
      <c r="C151" s="87"/>
      <c r="D151" s="21">
        <v>95</v>
      </c>
      <c r="E151" s="34"/>
    </row>
    <row r="152" spans="1:5" s="33" customFormat="1" ht="24.6" customHeight="1" x14ac:dyDescent="0.25">
      <c r="A152" s="41"/>
      <c r="B152" s="86" t="s">
        <v>99</v>
      </c>
      <c r="C152" s="87"/>
      <c r="D152" s="21">
        <f>79995</f>
        <v>79995</v>
      </c>
      <c r="E152" s="34"/>
    </row>
    <row r="153" spans="1:5" s="33" customFormat="1" ht="24.6" hidden="1" customHeight="1" x14ac:dyDescent="0.25">
      <c r="A153" s="41"/>
      <c r="B153" s="86"/>
      <c r="C153" s="87"/>
      <c r="D153" s="21"/>
      <c r="E153" s="34"/>
    </row>
    <row r="154" spans="1:5" s="33" customFormat="1" ht="24.6" hidden="1" customHeight="1" x14ac:dyDescent="0.25">
      <c r="A154" s="41"/>
      <c r="B154" s="86"/>
      <c r="C154" s="87"/>
      <c r="D154" s="21"/>
      <c r="E154" s="34"/>
    </row>
    <row r="155" spans="1:5" s="33" customFormat="1" ht="24.6" hidden="1" customHeight="1" x14ac:dyDescent="0.25">
      <c r="A155" s="41"/>
      <c r="B155" s="86"/>
      <c r="C155" s="87"/>
      <c r="D155" s="21"/>
      <c r="E155" s="34"/>
    </row>
    <row r="156" spans="1:5" s="33" customFormat="1" ht="24.6" hidden="1" customHeight="1" x14ac:dyDescent="0.25">
      <c r="A156" s="41"/>
      <c r="B156" s="86"/>
      <c r="C156" s="87"/>
      <c r="D156" s="21"/>
      <c r="E156" s="34"/>
    </row>
    <row r="157" spans="1:5" s="33" customFormat="1" ht="24.6" hidden="1" customHeight="1" x14ac:dyDescent="0.25">
      <c r="A157" s="41"/>
      <c r="B157" s="86"/>
      <c r="C157" s="87"/>
      <c r="D157" s="21"/>
      <c r="E157" s="34"/>
    </row>
    <row r="158" spans="1:5" s="33" customFormat="1" ht="24.6" hidden="1" customHeight="1" x14ac:dyDescent="0.25">
      <c r="A158" s="41"/>
      <c r="B158" s="86"/>
      <c r="C158" s="87"/>
      <c r="D158" s="21"/>
      <c r="E158" s="34"/>
    </row>
    <row r="159" spans="1:5" s="33" customFormat="1" ht="24.6" hidden="1" customHeight="1" x14ac:dyDescent="0.25">
      <c r="A159" s="41"/>
      <c r="B159" s="86"/>
      <c r="C159" s="87"/>
      <c r="D159" s="21"/>
      <c r="E159" s="34"/>
    </row>
    <row r="160" spans="1:5" s="33" customFormat="1" ht="22.9" customHeight="1" x14ac:dyDescent="0.25">
      <c r="A160" s="88" t="s">
        <v>111</v>
      </c>
      <c r="B160" s="86" t="s">
        <v>112</v>
      </c>
      <c r="C160" s="87"/>
      <c r="D160" s="21">
        <v>4448.3999999999996</v>
      </c>
      <c r="E160" s="34"/>
    </row>
    <row r="161" spans="1:5" s="33" customFormat="1" ht="22.9" customHeight="1" x14ac:dyDescent="0.25">
      <c r="A161" s="89"/>
      <c r="B161" s="86" t="s">
        <v>113</v>
      </c>
      <c r="C161" s="87"/>
      <c r="D161" s="21">
        <v>5821.9</v>
      </c>
      <c r="E161" s="34"/>
    </row>
    <row r="162" spans="1:5" s="33" customFormat="1" ht="30.75" customHeight="1" x14ac:dyDescent="0.25">
      <c r="A162" s="84" t="s">
        <v>103</v>
      </c>
      <c r="B162" s="100" t="s">
        <v>114</v>
      </c>
      <c r="C162" s="101"/>
      <c r="D162" s="21">
        <v>8000</v>
      </c>
      <c r="E162" s="34"/>
    </row>
    <row r="163" spans="1:5" s="33" customFormat="1" ht="25.15" hidden="1" customHeight="1" x14ac:dyDescent="0.25">
      <c r="A163" s="82"/>
      <c r="B163" s="100" t="s">
        <v>104</v>
      </c>
      <c r="C163" s="101"/>
      <c r="D163" s="21"/>
      <c r="E163" s="34"/>
    </row>
    <row r="164" spans="1:5" s="33" customFormat="1" ht="24.75" hidden="1" customHeight="1" x14ac:dyDescent="0.25">
      <c r="A164" s="82"/>
      <c r="B164" s="100"/>
      <c r="C164" s="101"/>
      <c r="D164" s="21"/>
      <c r="E164" s="34"/>
    </row>
    <row r="165" spans="1:5" s="33" customFormat="1" ht="25.15" hidden="1" customHeight="1" x14ac:dyDescent="0.25">
      <c r="A165" s="83"/>
      <c r="B165" s="86" t="s">
        <v>46</v>
      </c>
      <c r="C165" s="87"/>
      <c r="D165" s="21"/>
      <c r="E165" s="34"/>
    </row>
    <row r="166" spans="1:5" s="33" customFormat="1" ht="20.45" customHeight="1" x14ac:dyDescent="0.25">
      <c r="A166" s="88" t="s">
        <v>15</v>
      </c>
      <c r="B166" s="100" t="s">
        <v>108</v>
      </c>
      <c r="C166" s="101"/>
      <c r="D166" s="21">
        <v>704.44</v>
      </c>
      <c r="E166" s="34"/>
    </row>
    <row r="167" spans="1:5" s="33" customFormat="1" ht="18.600000000000001" customHeight="1" x14ac:dyDescent="0.25">
      <c r="A167" s="90"/>
      <c r="B167" s="100" t="s">
        <v>45</v>
      </c>
      <c r="C167" s="101"/>
      <c r="D167" s="21">
        <v>428.6</v>
      </c>
      <c r="E167" s="34"/>
    </row>
    <row r="168" spans="1:5" s="33" customFormat="1" ht="18.600000000000001" customHeight="1" x14ac:dyDescent="0.25">
      <c r="A168" s="90"/>
      <c r="B168" s="100" t="s">
        <v>46</v>
      </c>
      <c r="C168" s="101"/>
      <c r="D168" s="21">
        <v>600</v>
      </c>
      <c r="E168" s="34"/>
    </row>
    <row r="169" spans="1:5" s="33" customFormat="1" ht="18.600000000000001" customHeight="1" x14ac:dyDescent="0.25">
      <c r="A169" s="89"/>
      <c r="B169" s="100" t="s">
        <v>79</v>
      </c>
      <c r="C169" s="101"/>
      <c r="D169" s="21">
        <v>2102</v>
      </c>
      <c r="E169" s="34"/>
    </row>
    <row r="170" spans="1:5" s="33" customFormat="1" ht="17.25" customHeight="1" x14ac:dyDescent="0.25">
      <c r="A170" s="83" t="s">
        <v>47</v>
      </c>
      <c r="B170" s="86" t="s">
        <v>90</v>
      </c>
      <c r="C170" s="87"/>
      <c r="D170" s="40">
        <v>5400</v>
      </c>
      <c r="E170" s="34"/>
    </row>
    <row r="171" spans="1:5" s="33" customFormat="1" ht="18" customHeight="1" x14ac:dyDescent="0.25">
      <c r="A171" s="88" t="s">
        <v>80</v>
      </c>
      <c r="B171" s="86" t="s">
        <v>109</v>
      </c>
      <c r="C171" s="87"/>
      <c r="D171" s="40">
        <v>280</v>
      </c>
      <c r="E171" s="34"/>
    </row>
    <row r="172" spans="1:5" s="33" customFormat="1" ht="18" customHeight="1" x14ac:dyDescent="0.25">
      <c r="A172" s="89"/>
      <c r="B172" s="86" t="s">
        <v>110</v>
      </c>
      <c r="C172" s="87"/>
      <c r="D172" s="40">
        <v>2250</v>
      </c>
      <c r="E172" s="34"/>
    </row>
    <row r="173" spans="1:5" s="33" customFormat="1" ht="18" customHeight="1" x14ac:dyDescent="0.25">
      <c r="A173" s="39" t="s">
        <v>13</v>
      </c>
      <c r="B173" s="86" t="s">
        <v>46</v>
      </c>
      <c r="C173" s="87"/>
      <c r="D173" s="40">
        <v>480</v>
      </c>
      <c r="E173" s="34"/>
    </row>
    <row r="174" spans="1:5" s="33" customFormat="1" ht="18" customHeight="1" x14ac:dyDescent="0.25">
      <c r="A174" s="39"/>
      <c r="B174" s="86" t="s">
        <v>91</v>
      </c>
      <c r="C174" s="87"/>
      <c r="D174" s="40">
        <v>6647.06</v>
      </c>
      <c r="E174" s="34"/>
    </row>
    <row r="175" spans="1:5" s="33" customFormat="1" ht="18" customHeight="1" x14ac:dyDescent="0.25">
      <c r="A175" s="39"/>
      <c r="B175" s="86" t="s">
        <v>73</v>
      </c>
      <c r="C175" s="87"/>
      <c r="D175" s="40">
        <v>6700</v>
      </c>
      <c r="E175" s="34"/>
    </row>
    <row r="176" spans="1:5" s="33" customFormat="1" ht="18" customHeight="1" x14ac:dyDescent="0.25">
      <c r="A176" s="39"/>
      <c r="B176" s="86" t="s">
        <v>124</v>
      </c>
      <c r="C176" s="87"/>
      <c r="D176" s="40">
        <v>19300</v>
      </c>
      <c r="E176" s="34"/>
    </row>
    <row r="177" spans="1:9" s="33" customFormat="1" ht="18" customHeight="1" x14ac:dyDescent="0.25">
      <c r="A177" s="39"/>
      <c r="B177" s="86" t="s">
        <v>125</v>
      </c>
      <c r="C177" s="97"/>
      <c r="D177" s="40">
        <v>12290.55</v>
      </c>
      <c r="E177" s="34"/>
    </row>
    <row r="178" spans="1:9" s="33" customFormat="1" ht="21" customHeight="1" x14ac:dyDescent="0.25">
      <c r="A178" s="30"/>
      <c r="B178" s="91" t="s">
        <v>21</v>
      </c>
      <c r="C178" s="92"/>
      <c r="D178" s="50">
        <f>D10+D141</f>
        <v>3267050.6000000006</v>
      </c>
      <c r="E178" s="34"/>
      <c r="F178" s="35"/>
    </row>
    <row r="179" spans="1:9" s="33" customFormat="1" ht="17.45" customHeight="1" x14ac:dyDescent="0.25">
      <c r="A179" s="23"/>
      <c r="B179" s="91" t="s">
        <v>61</v>
      </c>
      <c r="C179" s="92"/>
      <c r="D179" s="67">
        <f>SUM(D180:D181)</f>
        <v>0</v>
      </c>
      <c r="E179" s="34"/>
    </row>
    <row r="180" spans="1:9" s="33" customFormat="1" x14ac:dyDescent="0.25">
      <c r="A180" s="23"/>
      <c r="B180" s="86"/>
      <c r="C180" s="87"/>
      <c r="D180" s="68"/>
      <c r="E180" s="34"/>
    </row>
    <row r="181" spans="1:9" s="33" customFormat="1" ht="17.45" customHeight="1" x14ac:dyDescent="0.25">
      <c r="A181" s="23"/>
      <c r="B181" s="98"/>
      <c r="C181" s="99"/>
      <c r="D181" s="68"/>
      <c r="E181" s="22"/>
      <c r="F181" s="35"/>
    </row>
    <row r="182" spans="1:9" ht="18.600000000000001" customHeight="1" x14ac:dyDescent="0.25">
      <c r="A182" s="23"/>
      <c r="B182" s="91" t="s">
        <v>62</v>
      </c>
      <c r="C182" s="92"/>
      <c r="D182" s="50">
        <f>D178+D179</f>
        <v>3267050.6000000006</v>
      </c>
    </row>
    <row r="183" spans="1:9" s="37" customFormat="1" ht="19.149999999999999" customHeight="1" x14ac:dyDescent="0.25">
      <c r="A183" s="23"/>
      <c r="B183" s="91" t="s">
        <v>65</v>
      </c>
      <c r="C183" s="92"/>
      <c r="D183" s="27">
        <f>SUM(D184:D187)</f>
        <v>0</v>
      </c>
      <c r="F183" s="25"/>
      <c r="G183" s="25"/>
      <c r="H183" s="25"/>
      <c r="I183" s="25"/>
    </row>
    <row r="184" spans="1:9" s="37" customFormat="1" ht="9" hidden="1" customHeight="1" x14ac:dyDescent="0.25">
      <c r="A184" s="23" t="s">
        <v>69</v>
      </c>
      <c r="B184" s="93"/>
      <c r="C184" s="94"/>
      <c r="D184" s="42"/>
      <c r="F184" s="25"/>
      <c r="G184" s="25"/>
      <c r="H184" s="25"/>
      <c r="I184" s="25"/>
    </row>
    <row r="185" spans="1:9" s="37" customFormat="1" ht="35.25" customHeight="1" x14ac:dyDescent="0.25">
      <c r="A185" s="23" t="s">
        <v>74</v>
      </c>
      <c r="B185" s="93"/>
      <c r="C185" s="94"/>
      <c r="D185" s="42"/>
      <c r="F185" s="25"/>
      <c r="G185" s="25"/>
      <c r="H185" s="25"/>
      <c r="I185" s="25"/>
    </row>
    <row r="186" spans="1:9" s="37" customFormat="1" ht="27" customHeight="1" x14ac:dyDescent="0.25">
      <c r="A186" s="23"/>
      <c r="B186" s="86"/>
      <c r="C186" s="87"/>
      <c r="D186" s="36"/>
      <c r="F186" s="25"/>
      <c r="G186" s="25"/>
      <c r="H186" s="25"/>
      <c r="I186" s="25"/>
    </row>
    <row r="187" spans="1:9" s="37" customFormat="1" ht="25.9" customHeight="1" x14ac:dyDescent="0.25">
      <c r="A187" s="23"/>
      <c r="B187" s="95"/>
      <c r="C187" s="96"/>
      <c r="D187" s="36"/>
      <c r="F187" s="25"/>
      <c r="G187" s="25"/>
      <c r="H187" s="25"/>
      <c r="I187" s="25"/>
    </row>
  </sheetData>
  <mergeCells count="81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9:C59"/>
    <mergeCell ref="B80:C80"/>
    <mergeCell ref="B98:C98"/>
    <mergeCell ref="B116:C116"/>
    <mergeCell ref="B163:C163"/>
    <mergeCell ref="B164:C164"/>
    <mergeCell ref="B165:C165"/>
    <mergeCell ref="B134:C134"/>
    <mergeCell ref="B136:C136"/>
    <mergeCell ref="B137:C137"/>
    <mergeCell ref="B138:C138"/>
    <mergeCell ref="B139:C139"/>
    <mergeCell ref="B140:C140"/>
    <mergeCell ref="B141:C141"/>
    <mergeCell ref="B142:C142"/>
    <mergeCell ref="B144:C144"/>
    <mergeCell ref="B160:C160"/>
    <mergeCell ref="B161:C161"/>
    <mergeCell ref="B162:C162"/>
    <mergeCell ref="B166:C166"/>
    <mergeCell ref="B158:C158"/>
    <mergeCell ref="B150:C150"/>
    <mergeCell ref="B151:C151"/>
    <mergeCell ref="B159:C159"/>
    <mergeCell ref="B167:C167"/>
    <mergeCell ref="B168:C168"/>
    <mergeCell ref="B170:C170"/>
    <mergeCell ref="B171:C171"/>
    <mergeCell ref="B172:C172"/>
    <mergeCell ref="B169:C169"/>
    <mergeCell ref="B173:C173"/>
    <mergeCell ref="B177:C177"/>
    <mergeCell ref="B178:C178"/>
    <mergeCell ref="B179:C179"/>
    <mergeCell ref="B180:C180"/>
    <mergeCell ref="B181:C181"/>
    <mergeCell ref="B174:C174"/>
    <mergeCell ref="B175:C175"/>
    <mergeCell ref="B176:C176"/>
    <mergeCell ref="B182:C182"/>
    <mergeCell ref="B183:C183"/>
    <mergeCell ref="B184:C184"/>
    <mergeCell ref="B185:C185"/>
    <mergeCell ref="B186:C186"/>
    <mergeCell ref="B187:C187"/>
    <mergeCell ref="A171:A172"/>
    <mergeCell ref="A160:A161"/>
    <mergeCell ref="A142:A143"/>
    <mergeCell ref="B143:C143"/>
    <mergeCell ref="B145:C145"/>
    <mergeCell ref="B146:C146"/>
    <mergeCell ref="B147:C147"/>
    <mergeCell ref="B148:C148"/>
    <mergeCell ref="B149:C149"/>
    <mergeCell ref="A166:A169"/>
    <mergeCell ref="B152:C152"/>
    <mergeCell ref="B153:C153"/>
    <mergeCell ref="B154:C154"/>
    <mergeCell ref="B155:C155"/>
    <mergeCell ref="B156:C156"/>
    <mergeCell ref="B157:C157"/>
  </mergeCells>
  <printOptions horizontalCentered="1"/>
  <pageMargins left="0.55118110236220474" right="0" top="0.43307086614173229" bottom="0.23622047244094491" header="0.31496062992125984" footer="0.23622047244094491"/>
  <pageSetup paperSize="9" scale="57" orientation="portrait" r:id="rId1"/>
  <headerFooter alignWithMargins="0"/>
  <rowBreaks count="1" manualBreakCount="1"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28.01.20</vt:lpstr>
      <vt:lpstr>'26.01.2018 '!Область_печати</vt:lpstr>
      <vt:lpstr>'28.01.20'!Область_печати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2020-01-30T09:03:27Z</cp:lastPrinted>
  <dcterms:created xsi:type="dcterms:W3CDTF">2015-05-15T06:08:32Z</dcterms:created>
  <dcterms:modified xsi:type="dcterms:W3CDTF">2020-01-30T10:55:55Z</dcterms:modified>
</cp:coreProperties>
</file>