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комісія'!$B$1:$K$42</definedName>
  </definedNames>
  <calcPr calcId="125725"/>
</workbook>
</file>

<file path=xl/calcChain.xml><?xml version="1.0" encoding="utf-8"?>
<calcChain xmlns="http://schemas.openxmlformats.org/spreadsheetml/2006/main">
  <c r="J41" i="2"/>
  <c r="G41"/>
  <c r="H41"/>
  <c r="I41"/>
  <c r="J29"/>
  <c r="J28"/>
  <c r="J27"/>
  <c r="J26"/>
  <c r="J25"/>
  <c r="J24"/>
  <c r="J23"/>
  <c r="J18"/>
  <c r="J17"/>
  <c r="J16"/>
  <c r="J15"/>
  <c r="J14"/>
  <c r="J13"/>
  <c r="J12"/>
  <c r="J11"/>
  <c r="J7"/>
  <c r="J6"/>
  <c r="J5"/>
  <c r="F18"/>
  <c r="F41" l="1"/>
  <c r="E41"/>
  <c r="K41"/>
  <c r="F17"/>
  <c r="E22" l="1"/>
  <c r="F7"/>
  <c r="K20" l="1"/>
  <c r="J20"/>
  <c r="I20"/>
  <c r="H20"/>
  <c r="G20"/>
  <c r="E20"/>
  <c r="F19"/>
  <c r="F16"/>
  <c r="F15"/>
  <c r="F14"/>
  <c r="F13"/>
  <c r="F12"/>
  <c r="F11"/>
  <c r="F20" l="1"/>
  <c r="F6"/>
  <c r="F5"/>
  <c r="G9" l="1"/>
  <c r="H9"/>
  <c r="I9"/>
  <c r="J9"/>
  <c r="K9"/>
  <c r="E9"/>
  <c r="F9" l="1"/>
</calcChain>
</file>

<file path=xl/sharedStrings.xml><?xml version="1.0" encoding="utf-8"?>
<sst xmlns="http://schemas.openxmlformats.org/spreadsheetml/2006/main" count="89" uniqueCount="84">
  <si>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</si>
  <si>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</si>
  <si>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</si>
  <si>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</si>
  <si>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</si>
  <si>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</si>
  <si>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</si>
  <si>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</si>
  <si>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>Зміни в межах кошторисних призначень ( +-)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</si>
  <si>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</si>
  <si>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</si>
  <si>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Лист, дата</t>
  </si>
  <si>
    <t>(+,-) 200 000</t>
  </si>
  <si>
    <t>Програма забезпечення житлом учасників АТО, ООС та членів їх сімей у Ніжинській МОТГ на 2020-2022 роки</t>
  </si>
  <si>
    <t>Всього</t>
  </si>
  <si>
    <t>Розпорядження ОДА та Обл. ради від 11.08.2020 № 88; лист Департаменту фінансів ОДА від 12.08.20р. №05-10/230, розпорядж. міського голови від 14.08.2020 № 215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</si>
  <si>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здоров’я у госпітальних округах за рахунок відповідної субвенції з державного бюджету</t>
  </si>
  <si>
    <t>Лист виконкому від 13.08.20 р. № 57</t>
  </si>
  <si>
    <t>Зняти з програми відзначення державних та професійних свят, ювілейних дат КПКВК 0210180 КЕКВ 2240 5000 грн. на програму юридичного обслуговування міської ради та виконкому КПКВК 0210180 КЕКВ 2800</t>
  </si>
  <si>
    <t>(+,-) 5 000</t>
  </si>
  <si>
    <t>Лист управління освіти від 11.08.2020 р. № 01-10/1435</t>
  </si>
  <si>
    <t xml:space="preserve">Перенести залишок субвенції з обласного бюджету на здійснення переданих видатків у сфері освіти за рахунок коштів освітньої субвенції з КПКВК 0611020 КЕКВ 2210 (ЗОШ) на КПКВК 0617321 КЕКВ 3132 (ІРЦ) на капітальний ремонт туалетних приміщень </t>
  </si>
  <si>
    <t>(+,-) 300 000</t>
  </si>
  <si>
    <t>Лист управління освіти від 13.08.2020 р. № 01-10/1442</t>
  </si>
  <si>
    <t xml:space="preserve">Зняти планові призначення по КПКВК 0611020  КЕКВ 2250 - 50000 грн., КЕКВ 2274 - 150000 грн. на виплату заробітної плати </t>
  </si>
  <si>
    <t>По КПКВК 0611170 (ІРЦ) зняти 20 000 грн. з КЕКВ 2271 на КЕКВ 2210 для оплати рулонних шторів в логопедичний, дефектологічний та кабінет лікувальної фізкультури</t>
  </si>
  <si>
    <t>(+,-) 20 000</t>
  </si>
  <si>
    <t>Лист управління культури від 13.08.20 р. № 1-16/264</t>
  </si>
  <si>
    <t>По КПКВК 1014082 (програма розвитку культури) зняти 224 000 грн. з КЕКВ 2000 на КЕКВ 3110 для придбання мобільної сцени</t>
  </si>
  <si>
    <t>(+,-) 224 000</t>
  </si>
  <si>
    <t xml:space="preserve">Зняти планові призначення по КПКВК 1217322  КЕКВ 3142 "Реконструкція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ПВР"  </t>
  </si>
  <si>
    <t>Лист УСЗН від 07.08.2020 № 01-16/05/2924</t>
  </si>
  <si>
    <t>Рішення міської ради від 03.08.20 р. № 2-76/2020</t>
  </si>
  <si>
    <t>Додатково на зубопротезування пільгових категорій населення</t>
  </si>
  <si>
    <t>Лист управління культури від 13.08.20 № 1-16/263</t>
  </si>
  <si>
    <t>Лист управління культури від 18.08.20 № 1-16/265</t>
  </si>
  <si>
    <t>Додатково на поточний ремонт рекреацій та туалетних кімнат Будинку культури</t>
  </si>
  <si>
    <t>Лист служби у справах дітей від 29.07.20</t>
  </si>
  <si>
    <t>Виділити кошти на співфінансування субвенції на придбання приміщення для дитячого будинку сімейного типу</t>
  </si>
  <si>
    <t xml:space="preserve">Додаткова потреба в коштах  </t>
  </si>
  <si>
    <t>Головні розпорядники бюджетних коштів</t>
  </si>
  <si>
    <t xml:space="preserve">Інша субвенція місцевим бюджетам для фінансування видатків на виконання доручень виборців депутатами обласної ради </t>
  </si>
  <si>
    <t>Розпорядження ОДА та обл. ради від 03.08.2020 № 85; розпорядж. міського голови від 05.08.2020 № 208</t>
  </si>
  <si>
    <t>10</t>
  </si>
  <si>
    <t>Лист УЖКГ та Б від 20.08.2020 №01-14/1095</t>
  </si>
  <si>
    <t>Додатково на надання пільг  з оплати ЖКП сім’ям  загиблих військовослужбовців -   40 000; на надання пільг особам з інвалідністю  по зору з оплати абонплати за користування телефоном - 11 000 (вересень-грудень)</t>
  </si>
  <si>
    <t>Додаткові кошти на захищені статті - заробітну плату та нарахування на неї (серпень-грудень п.р.)</t>
  </si>
  <si>
    <t xml:space="preserve"> </t>
  </si>
  <si>
    <t>Повернення планових призначень управлінню освіти КПКВК 0611020 КЕКВ 2110 2800,0   тис. грн., КЕКВ 2120 525,0 тис. грн. (зарплата по ЗОШ)</t>
  </si>
  <si>
    <r>
      <t>Додатково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6"/>
        <color theme="1"/>
        <rFont val="Times New Roman"/>
        <family val="1"/>
        <charset val="204"/>
      </rPr>
      <t>на оплату ПКД для збільшення потужності електроустановки та приведення схеми обліку до нормативів в Будинку культури</t>
    </r>
  </si>
  <si>
    <t>залишок ліміту 79,6 тис. грн.</t>
  </si>
  <si>
    <t>9</t>
  </si>
  <si>
    <t>Повернення цільових коштів ЦМЛ з резервного фонду на реконструкцію приймального відділення</t>
  </si>
  <si>
    <t>Лист стоматполіклініки від 21.08.20 р. № 331</t>
  </si>
  <si>
    <t>Лист управління культури від 21.08.20 р. № 1-16/270</t>
  </si>
  <si>
    <t>5</t>
  </si>
  <si>
    <t>По КПКВК 1014082 (програма розвитку культури) зняти 11 000 грн. з КЕКВ 2210  на КПКВК 4040 КЕКВ 2210  для ремонту стелі в тамбурі відділу історії та придбання вітринного скла; з КПКВК 0160  зняти 50 000 грн. на КПКВК 4081 КЕКВ 2110 - 41000 грн., КЕКВ 2120 - 9000 грн. (зарплата)</t>
  </si>
  <si>
    <t>(+,) 61 000)</t>
  </si>
  <si>
    <r>
      <t>Додатково на</t>
    </r>
    <r>
      <rPr>
        <b/>
        <sz val="26"/>
        <color theme="1"/>
        <rFont val="Times New Roman"/>
        <family val="1"/>
        <charset val="204"/>
      </rPr>
      <t xml:space="preserve">: </t>
    </r>
    <r>
      <rPr>
        <sz val="26"/>
        <color theme="1"/>
        <rFont val="Times New Roman"/>
        <family val="1"/>
        <charset val="204"/>
      </rPr>
      <t>на монтування вуличного освітлення - 1 000 000; на обслуговування та поточний ремонт мереж вул.освітлення - 1 000 000; на видалення дерев - 700 000; на косовицю трави - 500 000; ліквідацію стихійних сміттєзвалищ - 1 000 000; поточний ремонт об’єктів благоустрою - 250 000; стерилізацію собак - 39000; техобслуговування і ремонт системи відеоспостереження по місту - 45000; придбання урн в парки і сквери - 30 000; придбання лав у парки і сквери - 48 000;  виготовлення ПКД по "Капітальному ремонту тротуару з влаштуванням автомобільної стоянки біля будинку № 8 по вул. Покровська..." - 47 474, роботи по загальному благоустрою - 500 000, придбання контейнерів для ТПВ - 48000</t>
    </r>
  </si>
  <si>
    <t xml:space="preserve">Службова записка Градобика В.М. </t>
  </si>
  <si>
    <t>Додатково на облаштування ЦНАПу: меблі, оргтехніка, вентиляція, кондиціонери, пусконалагоджуючі роботи, забезпечення електроенергією</t>
  </si>
  <si>
    <t>за рахунок зменшення резервного фонду</t>
  </si>
  <si>
    <t>Лист ЦМЛ від 20.08.20 № 01-14/1136</t>
  </si>
  <si>
    <t>Додатково на: 45000 на медичні меблі, кондиціонери жалюзі в кабінет ІФА, 330000 на 2 автоклави, 405000 на 10 кисневих концентраторів, 90000 на електрокардіограф</t>
  </si>
  <si>
    <t>Лист стоматполіклініки від 21.08.20 р. № 330</t>
  </si>
  <si>
    <t>Додатково на опромінювач ультрафіолетовий бактерицидний</t>
  </si>
  <si>
    <t>монтув.вул.освітл. 48,0; обслугов.та пот.ремонт мереж вул.освітл.48,0; видал.дерев -42,0; косовиця - 48,0; ліквід.стих.сміттєзв.- 48,0; пот.ремонт об’єктів благоустр.- 48,0; стериліз.собак - 39,0; техобслугов.і ремонт системи відеоспостереж.- 45,0; придбання урн - 30,0; придбання лав - 48,0;  ПКД по "Капремонту тротуару з влаштув. автостоянки біля будинку № 8 по вул. Покровська" - 47,474, роботи по загал. благоустрою - 452,0, придбання контейнерів - 48,0</t>
  </si>
  <si>
    <t>Додатково на  поточний ремонт асфальто-бетонного покриття в ДНЗ "Кручайлик" - 300000, на благоустрій території біля ДНЗ "Кручайлик" 70000</t>
  </si>
  <si>
    <t xml:space="preserve"> Лист управління освіти від 25.08.20 р. № 01-10/1449</t>
  </si>
  <si>
    <r>
      <t xml:space="preserve">Додатково на: косовицю додаткових територій у вересні п.р. для КП «КК»Північна» - 25000;  </t>
    </r>
    <r>
      <rPr>
        <b/>
        <sz val="24.5"/>
        <color theme="1"/>
        <rFont val="Times New Roman"/>
        <family val="1"/>
        <charset val="204"/>
      </rPr>
      <t>оплату праці двірників та супутніх робітників, задіяних на саночистці міста для КП «ВУКГ» -</t>
    </r>
    <r>
      <rPr>
        <sz val="24.5"/>
        <color theme="1"/>
        <rFont val="Times New Roman"/>
        <family val="1"/>
        <charset val="204"/>
      </rPr>
      <t xml:space="preserve"> 2370492;  </t>
    </r>
    <r>
      <rPr>
        <b/>
        <sz val="24.5"/>
        <color theme="1"/>
        <rFont val="Times New Roman"/>
        <family val="1"/>
        <charset val="204"/>
      </rPr>
      <t xml:space="preserve">поточний ремонт дорожніх знаків та стійок по місту - 48000; поточний ремонт вулично-шляхової мережі міста - 2000000;  виготовлення ПКД «Будівництво  локальної мережі відеоспостереження по місту» - 49500;  проведення експертизи  проекту «Реставрація Спасо-Преображенської церкви в місті Ніжині, Чернігівської області" - 10000; на  експертизу проекту  «Реконструкція вулиці Шевченка з площею імені І.Франка»- 24500; виготовлення ПКД «Капітальний ремонт огорожі скверу ім. М Гоголя» - 15000;  будівництво міського кладовища на території Кунашівської сільської ради - </t>
    </r>
    <r>
      <rPr>
        <sz val="24.5"/>
        <color theme="1"/>
        <rFont val="Times New Roman"/>
        <family val="1"/>
        <charset val="204"/>
      </rPr>
      <t xml:space="preserve">2500000
</t>
    </r>
  </si>
  <si>
    <t>КП «КК»Північна» - 25000;  КП «ВУКГ» - 1700000;  ремонт дорожніх знаків та стійок - 48000; ремонт вулично-шляхової мережі - 2000000;   ПКД «Будівництво  локальної мережі відеоспостереження по місту» - 49500;  експертиза  проекту «Реставрація Спасо-Преображенської церкви..." - 10000;  експертиза проекту  «Реконструкція вулиці Шевченка з площею імені І.Франка»- 24500;  ПКД «Капітальний ремонт огорожі скверу ім. М Гоголя» - 15000;  будівництво  кладовища - 1500000</t>
  </si>
  <si>
    <t>Повернення коштів у резервний фонд бюджету</t>
  </si>
  <si>
    <t>14</t>
  </si>
  <si>
    <t>16</t>
  </si>
  <si>
    <t>Додатково на придбання ноутбуку (зміни до програми інформатизації)</t>
  </si>
  <si>
    <t>6</t>
  </si>
  <si>
    <t>Лист територіального центру соцобслуговування від 21.08.20 р. № 198</t>
  </si>
  <si>
    <t>Перенести планові призначення з монтажу і установки пожежної сигналізації на ремонт даху</t>
  </si>
  <si>
    <t>(+,-) 120 000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</si>
  <si>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25.08.20 р. </t>
  </si>
  <si>
    <t>Лист упр.комун.майна та земельних відносин від 21.08.20 р. № 1215</t>
  </si>
  <si>
    <t xml:space="preserve">Пропозиції по внесенню змін до бюджету міста на 77 сесію Ніжинської міської ради VІІ скликання від 27.08.2020 р. </t>
  </si>
  <si>
    <t>в т.ч. 70 000 грн. за рахунок зменшення резервного фонду</t>
  </si>
  <si>
    <t>за рахунок зменшення резервного фонду: 45000 на медичні меблі, кондиціонери жалюзі в кабінет ІФА, 405000 на 10 кисневих концентраторів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</si>
</sst>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5"/>
      <color theme="1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1"/>
      <color theme="1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24.5"/>
      <color theme="1"/>
      <name val="Times New Roman"/>
      <family val="1"/>
      <charset val="204"/>
    </font>
    <font>
      <b/>
      <sz val="24.5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6" fillId="2" borderId="0" xfId="0" applyFont="1" applyFill="1"/>
    <xf numFmtId="0" fontId="3" fillId="2" borderId="0" xfId="0" applyFont="1" applyFill="1"/>
    <xf numFmtId="0" fontId="10" fillId="2" borderId="0" xfId="0" applyFont="1" applyFill="1"/>
    <xf numFmtId="0" fontId="1" fillId="2" borderId="0" xfId="0" applyFont="1" applyFill="1"/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3" fontId="8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5" fillId="2" borderId="2" xfId="0" applyFont="1" applyFill="1" applyBorder="1"/>
    <xf numFmtId="3" fontId="12" fillId="2" borderId="0" xfId="0" applyNumberFormat="1" applyFont="1" applyFill="1"/>
    <xf numFmtId="0" fontId="7" fillId="2" borderId="2" xfId="0" applyFont="1" applyFill="1" applyBorder="1"/>
    <xf numFmtId="0" fontId="12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/>
    </xf>
    <xf numFmtId="3" fontId="12" fillId="2" borderId="2" xfId="0" applyNumberFormat="1" applyFont="1" applyFill="1" applyBorder="1"/>
    <xf numFmtId="0" fontId="7" fillId="2" borderId="2" xfId="0" applyFont="1" applyFill="1" applyBorder="1" applyAlignment="1">
      <alignment horizontal="justify" vertical="center"/>
    </xf>
    <xf numFmtId="0" fontId="8" fillId="2" borderId="2" xfId="0" applyFont="1" applyFill="1" applyBorder="1" applyAlignment="1">
      <alignment horizontal="justify" vertical="center"/>
    </xf>
    <xf numFmtId="0" fontId="13" fillId="2" borderId="2" xfId="0" applyFont="1" applyFill="1" applyBorder="1" applyAlignment="1">
      <alignment horizontal="justify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21" fillId="2" borderId="2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justify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justify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justify" wrapText="1"/>
    </xf>
    <xf numFmtId="0" fontId="8" fillId="2" borderId="2" xfId="0" applyFont="1" applyFill="1" applyBorder="1" applyAlignment="1">
      <alignment horizontal="justify" vertical="justify" wrapText="1"/>
    </xf>
    <xf numFmtId="0" fontId="18" fillId="2" borderId="2" xfId="0" applyFont="1" applyFill="1" applyBorder="1" applyAlignment="1">
      <alignment horizontal="center" vertical="center" wrapText="1"/>
    </xf>
    <xf numFmtId="3" fontId="23" fillId="2" borderId="0" xfId="0" applyNumberFormat="1" applyFont="1" applyFill="1" applyAlignment="1">
      <alignment horizontal="center"/>
    </xf>
    <xf numFmtId="3" fontId="13" fillId="2" borderId="4" xfId="0" applyNumberFormat="1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28" fillId="2" borderId="7" xfId="0" applyNumberFormat="1" applyFont="1" applyFill="1" applyBorder="1" applyAlignment="1">
      <alignment horizontal="center" vertical="center" wrapText="1"/>
    </xf>
    <xf numFmtId="3" fontId="28" fillId="2" borderId="4" xfId="0" applyNumberFormat="1" applyFont="1" applyFill="1" applyBorder="1" applyAlignment="1">
      <alignment horizontal="center" vertical="center" wrapText="1"/>
    </xf>
    <xf numFmtId="3" fontId="25" fillId="2" borderId="6" xfId="0" applyNumberFormat="1" applyFont="1" applyFill="1" applyBorder="1" applyAlignment="1">
      <alignment horizontal="center" vertical="center" wrapText="1"/>
    </xf>
    <xf numFmtId="3" fontId="29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left" vertical="center" wrapText="1"/>
    </xf>
    <xf numFmtId="3" fontId="24" fillId="2" borderId="6" xfId="0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 wrapText="1"/>
    </xf>
    <xf numFmtId="3" fontId="28" fillId="2" borderId="6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topLeftCell="B33" zoomScale="50" zoomScaleSheetLayoutView="50" workbookViewId="0">
      <selection activeCell="J42" sqref="J42"/>
    </sheetView>
  </sheetViews>
  <sheetFormatPr defaultColWidth="8.85546875" defaultRowHeight="15.75"/>
  <cols>
    <col min="1" max="1" width="8.85546875" style="4" hidden="1" customWidth="1"/>
    <col min="2" max="2" width="11.28515625" style="8" customWidth="1"/>
    <col min="3" max="3" width="46.7109375" style="4" customWidth="1"/>
    <col min="4" max="4" width="89.7109375" style="4" customWidth="1"/>
    <col min="5" max="5" width="30.7109375" style="4" customWidth="1"/>
    <col min="6" max="6" width="30.8554687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2" style="4" customWidth="1"/>
    <col min="11" max="11" width="39.42578125" style="4" customWidth="1"/>
    <col min="12" max="12" width="25" style="4" customWidth="1"/>
    <col min="13" max="16384" width="8.85546875" style="4"/>
  </cols>
  <sheetData>
    <row r="1" spans="2:15" s="1" customFormat="1" ht="93" customHeight="1">
      <c r="B1" s="69" t="s">
        <v>81</v>
      </c>
      <c r="C1" s="69"/>
      <c r="D1" s="69"/>
      <c r="E1" s="69"/>
      <c r="F1" s="69"/>
      <c r="G1" s="69"/>
      <c r="H1" s="69"/>
      <c r="I1" s="69"/>
      <c r="J1" s="69"/>
      <c r="K1" s="69"/>
    </row>
    <row r="2" spans="2:15" s="2" customFormat="1" ht="363" customHeight="1">
      <c r="B2" s="33" t="s">
        <v>0</v>
      </c>
      <c r="C2" s="33" t="s">
        <v>11</v>
      </c>
      <c r="D2" s="33" t="s">
        <v>3</v>
      </c>
      <c r="E2" s="33" t="s">
        <v>5</v>
      </c>
      <c r="F2" s="33" t="s">
        <v>7</v>
      </c>
      <c r="G2" s="34" t="s">
        <v>4</v>
      </c>
      <c r="H2" s="34" t="s">
        <v>1</v>
      </c>
      <c r="I2" s="34" t="s">
        <v>2</v>
      </c>
      <c r="J2" s="34" t="s">
        <v>79</v>
      </c>
      <c r="K2" s="35" t="s">
        <v>6</v>
      </c>
      <c r="N2" s="2" t="s">
        <v>9</v>
      </c>
    </row>
    <row r="3" spans="2:15" s="3" customFormat="1" ht="27" customHeight="1"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7">
        <v>6</v>
      </c>
      <c r="H3" s="38">
        <v>7</v>
      </c>
      <c r="I3" s="38">
        <v>8</v>
      </c>
      <c r="J3" s="38">
        <v>6</v>
      </c>
      <c r="K3" s="38">
        <v>7</v>
      </c>
    </row>
    <row r="4" spans="2:15" s="3" customFormat="1" ht="40.5" customHeight="1">
      <c r="B4" s="70" t="s">
        <v>10</v>
      </c>
      <c r="C4" s="71"/>
      <c r="D4" s="71"/>
      <c r="E4" s="71"/>
      <c r="F4" s="71"/>
      <c r="G4" s="71"/>
      <c r="H4" s="71"/>
      <c r="I4" s="71"/>
      <c r="J4" s="71"/>
      <c r="K4" s="72"/>
    </row>
    <row r="5" spans="2:15" s="3" customFormat="1" ht="294" customHeight="1">
      <c r="B5" s="21">
        <v>1</v>
      </c>
      <c r="C5" s="39" t="s">
        <v>15</v>
      </c>
      <c r="D5" s="39" t="s">
        <v>16</v>
      </c>
      <c r="E5" s="61">
        <v>13703392</v>
      </c>
      <c r="F5" s="61">
        <f>E5</f>
        <v>13703392</v>
      </c>
      <c r="G5" s="68"/>
      <c r="H5" s="68"/>
      <c r="I5" s="68"/>
      <c r="J5" s="68">
        <f>E5</f>
        <v>13703392</v>
      </c>
      <c r="K5" s="40"/>
    </row>
    <row r="6" spans="2:15" s="3" customFormat="1" ht="231" customHeight="1">
      <c r="B6" s="21">
        <v>2</v>
      </c>
      <c r="C6" s="41" t="s">
        <v>20</v>
      </c>
      <c r="D6" s="39" t="s">
        <v>21</v>
      </c>
      <c r="E6" s="61" t="s">
        <v>22</v>
      </c>
      <c r="F6" s="61" t="str">
        <f>E6</f>
        <v>(+,-) 300 000</v>
      </c>
      <c r="G6" s="68"/>
      <c r="H6" s="68"/>
      <c r="I6" s="68"/>
      <c r="J6" s="68" t="str">
        <f>E6</f>
        <v>(+,-) 300 000</v>
      </c>
      <c r="K6" s="40"/>
    </row>
    <row r="7" spans="2:15" s="3" customFormat="1" ht="204" customHeight="1">
      <c r="B7" s="21">
        <v>3</v>
      </c>
      <c r="C7" s="41" t="s">
        <v>42</v>
      </c>
      <c r="D7" s="41" t="s">
        <v>41</v>
      </c>
      <c r="E7" s="28">
        <v>22500</v>
      </c>
      <c r="F7" s="61">
        <f>E7</f>
        <v>22500</v>
      </c>
      <c r="G7" s="28"/>
      <c r="H7" s="28"/>
      <c r="I7" s="28"/>
      <c r="J7" s="28">
        <f>E7</f>
        <v>22500</v>
      </c>
      <c r="K7" s="42"/>
    </row>
    <row r="8" spans="2:15" s="3" customFormat="1" ht="25.5" customHeight="1">
      <c r="B8" s="21"/>
      <c r="C8" s="43"/>
      <c r="D8" s="39"/>
      <c r="E8" s="22"/>
      <c r="F8" s="22"/>
      <c r="G8" s="40"/>
      <c r="H8" s="40"/>
      <c r="I8" s="40"/>
      <c r="J8" s="40"/>
      <c r="K8" s="40"/>
    </row>
    <row r="9" spans="2:15" s="3" customFormat="1" ht="46.5" customHeight="1">
      <c r="B9" s="21"/>
      <c r="C9" s="44"/>
      <c r="D9" s="45" t="s">
        <v>14</v>
      </c>
      <c r="E9" s="23">
        <f>SUM(E5:E8)</f>
        <v>13725892</v>
      </c>
      <c r="F9" s="23">
        <f t="shared" ref="F9:K9" si="0">SUM(F5:F8)</f>
        <v>13725892</v>
      </c>
      <c r="G9" s="23">
        <f t="shared" si="0"/>
        <v>0</v>
      </c>
      <c r="H9" s="23">
        <f t="shared" si="0"/>
        <v>0</v>
      </c>
      <c r="I9" s="23">
        <f t="shared" si="0"/>
        <v>0</v>
      </c>
      <c r="J9" s="23">
        <f t="shared" si="0"/>
        <v>13725892</v>
      </c>
      <c r="K9" s="23">
        <f t="shared" si="0"/>
        <v>0</v>
      </c>
    </row>
    <row r="10" spans="2:15" ht="46.5" customHeight="1">
      <c r="B10" s="70" t="s">
        <v>8</v>
      </c>
      <c r="C10" s="71"/>
      <c r="D10" s="71"/>
      <c r="E10" s="71"/>
      <c r="F10" s="71"/>
      <c r="G10" s="71"/>
      <c r="H10" s="71"/>
      <c r="I10" s="71"/>
      <c r="J10" s="71"/>
      <c r="K10" s="72"/>
      <c r="L10" s="10"/>
    </row>
    <row r="11" spans="2:15" ht="193.5" customHeight="1">
      <c r="B11" s="21">
        <v>1</v>
      </c>
      <c r="C11" s="24" t="s">
        <v>17</v>
      </c>
      <c r="D11" s="24" t="s">
        <v>18</v>
      </c>
      <c r="E11" s="23" t="s">
        <v>19</v>
      </c>
      <c r="F11" s="23" t="str">
        <f>E11</f>
        <v>(+,-) 5 000</v>
      </c>
      <c r="G11" s="23"/>
      <c r="H11" s="23"/>
      <c r="I11" s="23"/>
      <c r="J11" s="23" t="str">
        <f t="shared" ref="J11:J18" si="1">E11</f>
        <v>(+,-) 5 000</v>
      </c>
      <c r="K11" s="26"/>
      <c r="L11" s="10"/>
    </row>
    <row r="12" spans="2:15" ht="129.75" customHeight="1">
      <c r="B12" s="73">
        <v>2</v>
      </c>
      <c r="C12" s="81" t="s">
        <v>23</v>
      </c>
      <c r="D12" s="24" t="s">
        <v>24</v>
      </c>
      <c r="E12" s="49" t="s">
        <v>12</v>
      </c>
      <c r="F12" s="49" t="str">
        <f t="shared" ref="F12:F19" si="2">E12</f>
        <v>(+,-) 200 000</v>
      </c>
      <c r="G12" s="23"/>
      <c r="H12" s="23"/>
      <c r="I12" s="23"/>
      <c r="J12" s="23" t="str">
        <f t="shared" si="1"/>
        <v>(+,-) 200 000</v>
      </c>
      <c r="K12" s="23"/>
      <c r="L12" s="10"/>
    </row>
    <row r="13" spans="2:15" ht="168.75" customHeight="1">
      <c r="B13" s="74"/>
      <c r="C13" s="82"/>
      <c r="D13" s="24" t="s">
        <v>25</v>
      </c>
      <c r="E13" s="23" t="s">
        <v>26</v>
      </c>
      <c r="F13" s="23" t="str">
        <f t="shared" si="2"/>
        <v>(+,-) 20 000</v>
      </c>
      <c r="G13" s="23"/>
      <c r="H13" s="23"/>
      <c r="I13" s="23"/>
      <c r="J13" s="23" t="str">
        <f t="shared" si="1"/>
        <v>(+,-) 20 000</v>
      </c>
      <c r="K13" s="23"/>
      <c r="L13" s="10"/>
    </row>
    <row r="14" spans="2:15" ht="129" customHeight="1">
      <c r="B14" s="21">
        <v>3</v>
      </c>
      <c r="C14" s="24" t="s">
        <v>27</v>
      </c>
      <c r="D14" s="51" t="s">
        <v>28</v>
      </c>
      <c r="E14" s="49" t="s">
        <v>29</v>
      </c>
      <c r="F14" s="49" t="str">
        <f t="shared" si="2"/>
        <v>(+,-) 224 000</v>
      </c>
      <c r="G14" s="23"/>
      <c r="H14" s="23"/>
      <c r="I14" s="23"/>
      <c r="J14" s="23" t="str">
        <f t="shared" si="1"/>
        <v>(+,-) 224 000</v>
      </c>
      <c r="K14" s="23"/>
      <c r="L14" s="10"/>
    </row>
    <row r="15" spans="2:15" ht="303" customHeight="1">
      <c r="B15" s="73">
        <v>4</v>
      </c>
      <c r="C15" s="75" t="s">
        <v>15</v>
      </c>
      <c r="D15" s="46" t="s">
        <v>30</v>
      </c>
      <c r="E15" s="23">
        <v>-12989669</v>
      </c>
      <c r="F15" s="23">
        <f t="shared" si="2"/>
        <v>-12989669</v>
      </c>
      <c r="G15" s="23"/>
      <c r="H15" s="23"/>
      <c r="I15" s="23"/>
      <c r="J15" s="23">
        <f t="shared" si="1"/>
        <v>-12989669</v>
      </c>
      <c r="K15" s="23"/>
      <c r="L15" s="10"/>
    </row>
    <row r="16" spans="2:15" ht="132" customHeight="1">
      <c r="B16" s="74"/>
      <c r="C16" s="76"/>
      <c r="D16" s="27" t="s">
        <v>48</v>
      </c>
      <c r="E16" s="28">
        <v>3325000</v>
      </c>
      <c r="F16" s="23">
        <f t="shared" si="2"/>
        <v>3325000</v>
      </c>
      <c r="G16" s="28"/>
      <c r="H16" s="28"/>
      <c r="I16" s="28"/>
      <c r="J16" s="28">
        <f t="shared" si="1"/>
        <v>3325000</v>
      </c>
      <c r="K16" s="28"/>
      <c r="L16" s="10"/>
      <c r="O16" s="4" t="s">
        <v>47</v>
      </c>
    </row>
    <row r="17" spans="2:12" s="3" customFormat="1" ht="264" customHeight="1">
      <c r="B17" s="53" t="s">
        <v>55</v>
      </c>
      <c r="C17" s="50" t="s">
        <v>54</v>
      </c>
      <c r="D17" s="51" t="s">
        <v>56</v>
      </c>
      <c r="E17" s="55" t="s">
        <v>57</v>
      </c>
      <c r="F17" s="23" t="str">
        <f t="shared" si="2"/>
        <v>(+,) 61 000)</v>
      </c>
      <c r="G17" s="52"/>
      <c r="H17" s="52"/>
      <c r="I17" s="52"/>
      <c r="J17" s="62" t="str">
        <f t="shared" si="1"/>
        <v>(+,) 61 000)</v>
      </c>
      <c r="K17" s="29"/>
      <c r="L17" s="9"/>
    </row>
    <row r="18" spans="2:12" s="3" customFormat="1" ht="135" customHeight="1">
      <c r="B18" s="59" t="s">
        <v>75</v>
      </c>
      <c r="C18" s="57" t="s">
        <v>76</v>
      </c>
      <c r="D18" s="58" t="s">
        <v>77</v>
      </c>
      <c r="E18" s="66" t="s">
        <v>78</v>
      </c>
      <c r="F18" s="49" t="str">
        <f t="shared" si="2"/>
        <v>(+,-) 120 000</v>
      </c>
      <c r="G18" s="67"/>
      <c r="H18" s="67"/>
      <c r="I18" s="67"/>
      <c r="J18" s="66" t="str">
        <f t="shared" si="1"/>
        <v>(+,-) 120 000</v>
      </c>
      <c r="K18" s="29"/>
      <c r="L18" s="9"/>
    </row>
    <row r="19" spans="2:12" ht="30.75" customHeight="1">
      <c r="B19" s="14"/>
      <c r="C19" s="19"/>
      <c r="D19" s="19"/>
      <c r="E19" s="20"/>
      <c r="F19" s="23">
        <f t="shared" si="2"/>
        <v>0</v>
      </c>
      <c r="G19" s="20"/>
      <c r="H19" s="20"/>
      <c r="I19" s="20"/>
      <c r="J19" s="20"/>
      <c r="K19" s="16"/>
    </row>
    <row r="20" spans="2:12" ht="35.25">
      <c r="B20" s="14"/>
      <c r="C20" s="17"/>
      <c r="D20" s="18" t="s">
        <v>14</v>
      </c>
      <c r="E20" s="20">
        <f t="shared" ref="E20:K20" si="3">SUM(E11:E19)</f>
        <v>-9664669</v>
      </c>
      <c r="F20" s="20">
        <f t="shared" si="3"/>
        <v>-9664669</v>
      </c>
      <c r="G20" s="20">
        <f t="shared" si="3"/>
        <v>0</v>
      </c>
      <c r="H20" s="20">
        <f t="shared" si="3"/>
        <v>0</v>
      </c>
      <c r="I20" s="20">
        <f t="shared" si="3"/>
        <v>0</v>
      </c>
      <c r="J20" s="20">
        <f t="shared" si="3"/>
        <v>-9664669</v>
      </c>
      <c r="K20" s="20">
        <f t="shared" si="3"/>
        <v>0</v>
      </c>
    </row>
    <row r="21" spans="2:12" s="3" customFormat="1" ht="45" customHeight="1">
      <c r="B21" s="70" t="s">
        <v>39</v>
      </c>
      <c r="C21" s="71"/>
      <c r="D21" s="71"/>
      <c r="E21" s="71"/>
      <c r="F21" s="71"/>
      <c r="G21" s="71"/>
      <c r="H21" s="71"/>
      <c r="I21" s="71"/>
      <c r="J21" s="71"/>
      <c r="K21" s="72"/>
    </row>
    <row r="22" spans="2:12" s="3" customFormat="1" ht="97.5" customHeight="1">
      <c r="B22" s="21">
        <v>1</v>
      </c>
      <c r="C22" s="24" t="s">
        <v>40</v>
      </c>
      <c r="D22" s="24" t="s">
        <v>46</v>
      </c>
      <c r="E22" s="23">
        <f>16567900+1281000+2418400-29200+1000000+12300</f>
        <v>21250400</v>
      </c>
      <c r="F22" s="23"/>
      <c r="G22" s="23"/>
      <c r="H22" s="23"/>
      <c r="I22" s="23"/>
      <c r="J22" s="23"/>
      <c r="K22" s="22"/>
    </row>
    <row r="23" spans="2:12" s="3" customFormat="1" ht="198" customHeight="1">
      <c r="B23" s="21">
        <v>2</v>
      </c>
      <c r="C23" s="24" t="s">
        <v>31</v>
      </c>
      <c r="D23" s="24" t="s">
        <v>45</v>
      </c>
      <c r="E23" s="23">
        <v>51000</v>
      </c>
      <c r="F23" s="23">
        <v>51000</v>
      </c>
      <c r="G23" s="23"/>
      <c r="H23" s="23"/>
      <c r="I23" s="23"/>
      <c r="J23" s="23">
        <f>E23</f>
        <v>51000</v>
      </c>
      <c r="K23" s="22"/>
    </row>
    <row r="24" spans="2:12" s="3" customFormat="1" ht="100.5" customHeight="1">
      <c r="B24" s="21">
        <v>3</v>
      </c>
      <c r="C24" s="24" t="s">
        <v>32</v>
      </c>
      <c r="D24" s="24" t="s">
        <v>13</v>
      </c>
      <c r="E24" s="23">
        <v>500000</v>
      </c>
      <c r="F24" s="23">
        <v>100000</v>
      </c>
      <c r="G24" s="23"/>
      <c r="H24" s="23"/>
      <c r="I24" s="23"/>
      <c r="J24" s="23">
        <f t="shared" ref="J24:J29" si="4">F24</f>
        <v>100000</v>
      </c>
      <c r="K24" s="25"/>
      <c r="L24" s="9"/>
    </row>
    <row r="25" spans="2:12" s="3" customFormat="1" ht="97.5" customHeight="1">
      <c r="B25" s="21">
        <v>4</v>
      </c>
      <c r="C25" s="51" t="s">
        <v>53</v>
      </c>
      <c r="D25" s="24" t="s">
        <v>33</v>
      </c>
      <c r="E25" s="23">
        <v>50000</v>
      </c>
      <c r="F25" s="23">
        <v>50000</v>
      </c>
      <c r="G25" s="23"/>
      <c r="H25" s="23"/>
      <c r="I25" s="23"/>
      <c r="J25" s="23">
        <f t="shared" si="4"/>
        <v>50000</v>
      </c>
      <c r="K25" s="48" t="s">
        <v>50</v>
      </c>
      <c r="L25" s="9"/>
    </row>
    <row r="26" spans="2:12" s="3" customFormat="1" ht="135" customHeight="1">
      <c r="B26" s="21">
        <v>5</v>
      </c>
      <c r="C26" s="24" t="s">
        <v>34</v>
      </c>
      <c r="D26" s="24" t="s">
        <v>49</v>
      </c>
      <c r="E26" s="23">
        <v>35395.199999999997</v>
      </c>
      <c r="F26" s="23">
        <v>35395</v>
      </c>
      <c r="G26" s="23"/>
      <c r="H26" s="23"/>
      <c r="I26" s="23"/>
      <c r="J26" s="23">
        <f t="shared" si="4"/>
        <v>35395</v>
      </c>
      <c r="K26" s="22"/>
      <c r="L26" s="9"/>
    </row>
    <row r="27" spans="2:12" s="3" customFormat="1" ht="99" customHeight="1">
      <c r="B27" s="31">
        <v>6</v>
      </c>
      <c r="C27" s="32" t="s">
        <v>35</v>
      </c>
      <c r="D27" s="32" t="s">
        <v>36</v>
      </c>
      <c r="E27" s="60">
        <v>109910</v>
      </c>
      <c r="F27" s="60">
        <v>109910</v>
      </c>
      <c r="G27" s="23"/>
      <c r="H27" s="23"/>
      <c r="I27" s="23"/>
      <c r="J27" s="60">
        <f t="shared" si="4"/>
        <v>109910</v>
      </c>
      <c r="K27" s="30"/>
      <c r="L27" s="9"/>
    </row>
    <row r="28" spans="2:12" s="3" customFormat="1" ht="99" customHeight="1">
      <c r="B28" s="31">
        <v>7</v>
      </c>
      <c r="C28" s="32" t="s">
        <v>37</v>
      </c>
      <c r="D28" s="32" t="s">
        <v>38</v>
      </c>
      <c r="E28" s="60">
        <v>679890</v>
      </c>
      <c r="F28" s="60">
        <v>679890</v>
      </c>
      <c r="G28" s="23"/>
      <c r="H28" s="23"/>
      <c r="I28" s="23"/>
      <c r="J28" s="60">
        <f t="shared" si="4"/>
        <v>679890</v>
      </c>
      <c r="K28" s="30"/>
      <c r="L28" s="9"/>
    </row>
    <row r="29" spans="2:12" s="3" customFormat="1" ht="409.5" customHeight="1">
      <c r="B29" s="73">
        <v>8</v>
      </c>
      <c r="C29" s="75" t="s">
        <v>44</v>
      </c>
      <c r="D29" s="77" t="s">
        <v>58</v>
      </c>
      <c r="E29" s="78">
        <v>5207474</v>
      </c>
      <c r="F29" s="78">
        <v>991474</v>
      </c>
      <c r="G29" s="61"/>
      <c r="H29" s="61"/>
      <c r="I29" s="61"/>
      <c r="J29" s="78">
        <f t="shared" si="4"/>
        <v>991474</v>
      </c>
      <c r="K29" s="79" t="s">
        <v>66</v>
      </c>
      <c r="L29" s="9"/>
    </row>
    <row r="30" spans="2:12" s="3" customFormat="1" ht="274.5" customHeight="1">
      <c r="B30" s="74"/>
      <c r="C30" s="76"/>
      <c r="D30" s="77"/>
      <c r="E30" s="78"/>
      <c r="F30" s="78"/>
      <c r="G30" s="61"/>
      <c r="H30" s="61"/>
      <c r="I30" s="61"/>
      <c r="J30" s="78"/>
      <c r="K30" s="80"/>
      <c r="L30" s="9"/>
    </row>
    <row r="31" spans="2:12" s="3" customFormat="1" ht="409.5" customHeight="1">
      <c r="B31" s="87" t="s">
        <v>51</v>
      </c>
      <c r="C31" s="75" t="s">
        <v>44</v>
      </c>
      <c r="D31" s="89" t="s">
        <v>69</v>
      </c>
      <c r="E31" s="83">
        <v>7042492</v>
      </c>
      <c r="F31" s="78">
        <v>7647000</v>
      </c>
      <c r="G31" s="23"/>
      <c r="H31" s="23"/>
      <c r="I31" s="23"/>
      <c r="J31" s="83">
        <v>5372000</v>
      </c>
      <c r="K31" s="85" t="s">
        <v>70</v>
      </c>
      <c r="L31" s="9"/>
    </row>
    <row r="32" spans="2:12" s="3" customFormat="1" ht="367.5" customHeight="1">
      <c r="B32" s="88"/>
      <c r="C32" s="76"/>
      <c r="D32" s="89"/>
      <c r="E32" s="84"/>
      <c r="F32" s="78"/>
      <c r="G32" s="23"/>
      <c r="H32" s="23"/>
      <c r="I32" s="23"/>
      <c r="J32" s="84"/>
      <c r="K32" s="86"/>
      <c r="L32" s="9"/>
    </row>
    <row r="33" spans="2:12" s="3" customFormat="1" ht="147" customHeight="1">
      <c r="B33" s="59" t="s">
        <v>43</v>
      </c>
      <c r="C33" s="57" t="s">
        <v>68</v>
      </c>
      <c r="D33" s="58" t="s">
        <v>67</v>
      </c>
      <c r="E33" s="55">
        <v>370000</v>
      </c>
      <c r="F33" s="23"/>
      <c r="G33" s="23"/>
      <c r="H33" s="23"/>
      <c r="I33" s="23"/>
      <c r="J33" s="55">
        <v>370000</v>
      </c>
      <c r="K33" s="90" t="s">
        <v>82</v>
      </c>
      <c r="L33" s="9"/>
    </row>
    <row r="34" spans="2:12" s="3" customFormat="1" ht="262.5" customHeight="1">
      <c r="B34" s="21">
        <v>11</v>
      </c>
      <c r="C34" s="54" t="s">
        <v>62</v>
      </c>
      <c r="D34" s="58" t="s">
        <v>63</v>
      </c>
      <c r="E34" s="23">
        <v>870000</v>
      </c>
      <c r="F34" s="23"/>
      <c r="G34" s="23"/>
      <c r="H34" s="23"/>
      <c r="I34" s="23"/>
      <c r="J34" s="23">
        <v>450000</v>
      </c>
      <c r="K34" s="65" t="s">
        <v>83</v>
      </c>
      <c r="L34" s="9"/>
    </row>
    <row r="35" spans="2:12" s="3" customFormat="1" ht="96" customHeight="1">
      <c r="B35" s="21">
        <v>12</v>
      </c>
      <c r="C35" s="54" t="s">
        <v>64</v>
      </c>
      <c r="D35" s="54" t="s">
        <v>65</v>
      </c>
      <c r="E35" s="23">
        <v>48000</v>
      </c>
      <c r="F35" s="23"/>
      <c r="G35" s="23"/>
      <c r="H35" s="23"/>
      <c r="I35" s="23"/>
      <c r="J35" s="23"/>
      <c r="K35" s="25"/>
      <c r="L35" s="9"/>
    </row>
    <row r="36" spans="2:12" s="3" customFormat="1" ht="130.5" customHeight="1">
      <c r="B36" s="56">
        <v>13</v>
      </c>
      <c r="C36" s="57" t="s">
        <v>80</v>
      </c>
      <c r="D36" s="58" t="s">
        <v>74</v>
      </c>
      <c r="E36" s="62">
        <v>20000</v>
      </c>
      <c r="F36" s="61"/>
      <c r="G36" s="61"/>
      <c r="H36" s="61"/>
      <c r="I36" s="61"/>
      <c r="J36" s="62">
        <v>20000</v>
      </c>
      <c r="K36" s="48" t="s">
        <v>61</v>
      </c>
      <c r="L36" s="9"/>
    </row>
    <row r="37" spans="2:12" s="3" customFormat="1" ht="66" customHeight="1">
      <c r="B37" s="59" t="s">
        <v>72</v>
      </c>
      <c r="C37" s="57"/>
      <c r="D37" s="58" t="s">
        <v>71</v>
      </c>
      <c r="E37" s="62"/>
      <c r="F37" s="61"/>
      <c r="G37" s="61"/>
      <c r="H37" s="61"/>
      <c r="I37" s="61"/>
      <c r="J37" s="62">
        <v>1885000</v>
      </c>
      <c r="K37" s="64"/>
      <c r="L37" s="9"/>
    </row>
    <row r="38" spans="2:12" s="3" customFormat="1" ht="156" customHeight="1">
      <c r="B38" s="21">
        <v>15</v>
      </c>
      <c r="C38" s="58" t="s">
        <v>59</v>
      </c>
      <c r="D38" s="58" t="s">
        <v>60</v>
      </c>
      <c r="E38" s="61">
        <v>1296550</v>
      </c>
      <c r="F38" s="61"/>
      <c r="G38" s="61"/>
      <c r="H38" s="61"/>
      <c r="I38" s="61"/>
      <c r="J38" s="61">
        <v>1180000</v>
      </c>
      <c r="K38" s="25" t="s">
        <v>61</v>
      </c>
      <c r="L38" s="9"/>
    </row>
    <row r="39" spans="2:12" s="3" customFormat="1" ht="97.5" customHeight="1">
      <c r="B39" s="59" t="s">
        <v>73</v>
      </c>
      <c r="C39" s="57"/>
      <c r="D39" s="58" t="s">
        <v>52</v>
      </c>
      <c r="E39" s="62"/>
      <c r="F39" s="61">
        <v>1625489</v>
      </c>
      <c r="G39" s="61"/>
      <c r="H39" s="61"/>
      <c r="I39" s="61"/>
      <c r="J39" s="62">
        <v>1175489</v>
      </c>
      <c r="K39" s="29"/>
      <c r="L39" s="9"/>
    </row>
    <row r="40" spans="2:12" s="3" customFormat="1" ht="40.5" customHeight="1">
      <c r="B40" s="21"/>
      <c r="C40" s="58"/>
      <c r="D40" s="58"/>
      <c r="E40" s="61"/>
      <c r="F40" s="61"/>
      <c r="G40" s="61"/>
      <c r="H40" s="61"/>
      <c r="I40" s="61"/>
      <c r="J40" s="61"/>
      <c r="K40" s="25"/>
      <c r="L40" s="9"/>
    </row>
    <row r="41" spans="2:12" s="3" customFormat="1" ht="42" customHeight="1">
      <c r="B41" s="11"/>
      <c r="C41" s="13"/>
      <c r="D41" s="13" t="s">
        <v>14</v>
      </c>
      <c r="E41" s="23">
        <f>SUM(E22:E39)</f>
        <v>37531111.200000003</v>
      </c>
      <c r="F41" s="61">
        <f>SUM(F22:F39)-F38-F39</f>
        <v>9664669</v>
      </c>
      <c r="G41" s="63">
        <f t="shared" ref="G41:J41" si="5">SUM(G22:G39)-G38-G39</f>
        <v>0</v>
      </c>
      <c r="H41" s="63">
        <f t="shared" si="5"/>
        <v>0</v>
      </c>
      <c r="I41" s="63">
        <f t="shared" si="5"/>
        <v>0</v>
      </c>
      <c r="J41" s="63">
        <f>SUM(J22:J39)-J38-J39-J34</f>
        <v>9664669</v>
      </c>
      <c r="K41" s="61">
        <f>SUM(K22:K35)</f>
        <v>0</v>
      </c>
      <c r="L41" s="47"/>
    </row>
    <row r="42" spans="2:12" ht="35.25">
      <c r="B42" s="14"/>
      <c r="C42" s="17"/>
      <c r="D42" s="19"/>
      <c r="E42" s="15"/>
      <c r="F42" s="15"/>
      <c r="G42" s="15"/>
      <c r="H42" s="15"/>
      <c r="I42" s="15"/>
      <c r="J42" s="15"/>
      <c r="K42" s="16"/>
    </row>
    <row r="43" spans="2:12" ht="35.25">
      <c r="B43" s="5"/>
      <c r="C43" s="6"/>
      <c r="D43" s="6"/>
      <c r="E43" s="7"/>
      <c r="F43" s="7"/>
      <c r="G43" s="7"/>
      <c r="H43" s="7"/>
      <c r="I43" s="7"/>
      <c r="J43" s="7"/>
      <c r="K43" s="12"/>
    </row>
    <row r="44" spans="2:12" ht="35.25">
      <c r="B44" s="5"/>
      <c r="C44" s="6"/>
      <c r="D44" s="6"/>
      <c r="E44" s="7"/>
      <c r="F44" s="7"/>
      <c r="G44" s="7"/>
      <c r="H44" s="7"/>
      <c r="I44" s="7"/>
      <c r="J44" s="7"/>
      <c r="K44" s="12"/>
    </row>
    <row r="45" spans="2:12" ht="35.25">
      <c r="E45" s="12"/>
      <c r="F45" s="12"/>
      <c r="G45" s="12"/>
      <c r="H45" s="12"/>
      <c r="I45" s="12"/>
      <c r="J45" s="12"/>
      <c r="K45" s="12"/>
    </row>
    <row r="46" spans="2:12" ht="35.25">
      <c r="E46" s="12"/>
      <c r="F46" s="12"/>
      <c r="G46" s="12"/>
      <c r="H46" s="12"/>
      <c r="I46" s="12"/>
      <c r="J46" s="12"/>
      <c r="K46" s="12"/>
    </row>
    <row r="47" spans="2:12" ht="35.25">
      <c r="E47" s="12"/>
      <c r="F47" s="12"/>
      <c r="G47" s="12"/>
      <c r="H47" s="12"/>
      <c r="I47" s="12"/>
      <c r="J47" s="12"/>
      <c r="K47" s="12"/>
    </row>
    <row r="48" spans="2:12" ht="35.25">
      <c r="E48" s="12"/>
      <c r="F48" s="12"/>
      <c r="G48" s="12"/>
      <c r="H48" s="12"/>
      <c r="I48" s="12"/>
      <c r="J48" s="12"/>
      <c r="K48" s="12"/>
    </row>
    <row r="49" spans="5:11" ht="35.25">
      <c r="E49" s="12"/>
      <c r="F49" s="12"/>
      <c r="G49" s="12"/>
      <c r="H49" s="12"/>
      <c r="I49" s="12"/>
      <c r="J49" s="12"/>
      <c r="K49" s="12"/>
    </row>
  </sheetData>
  <mergeCells count="22">
    <mergeCell ref="J31:J32"/>
    <mergeCell ref="K31:K32"/>
    <mergeCell ref="C31:C32"/>
    <mergeCell ref="B31:B32"/>
    <mergeCell ref="D31:D32"/>
    <mergeCell ref="E31:E32"/>
    <mergeCell ref="F31:F32"/>
    <mergeCell ref="B1:K1"/>
    <mergeCell ref="B4:K4"/>
    <mergeCell ref="B21:K21"/>
    <mergeCell ref="B29:B30"/>
    <mergeCell ref="C29:C30"/>
    <mergeCell ref="D29:D30"/>
    <mergeCell ref="E29:E30"/>
    <mergeCell ref="F29:F30"/>
    <mergeCell ref="J29:J30"/>
    <mergeCell ref="K29:K30"/>
    <mergeCell ref="B10:K10"/>
    <mergeCell ref="B12:B13"/>
    <mergeCell ref="C12:C13"/>
    <mergeCell ref="B15:B16"/>
    <mergeCell ref="C15:C16"/>
  </mergeCells>
  <pageMargins left="0" right="0" top="0" bottom="0" header="0" footer="0.23622047244094491"/>
  <pageSetup paperSize="9" scale="34" orientation="portrait" r:id="rId1"/>
  <rowBreaks count="2" manualBreakCount="2">
    <brk id="16" min="1" max="10" man="1"/>
    <brk id="30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2020-08-25T13:39:18Z</cp:lastPrinted>
  <dcterms:created xsi:type="dcterms:W3CDTF">2018-03-12T13:27:15Z</dcterms:created>
  <dcterms:modified xsi:type="dcterms:W3CDTF">2020-08-26T09:55:14Z</dcterms:modified>
</cp:coreProperties>
</file>