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комісія'!$B$1:$K$51</definedName>
  </definedNames>
  <calcPr calcId="125725"/>
</workbook>
</file>

<file path=xl/calcChain.xml><?xml version="1.0" encoding="utf-8"?>
<calcChain xmlns="http://schemas.openxmlformats.org/spreadsheetml/2006/main">
  <c r="J46" i="2"/>
  <c r="J7"/>
  <c r="F46"/>
  <c r="G47"/>
  <c r="H47"/>
  <c r="I47"/>
  <c r="J10"/>
  <c r="J12"/>
  <c r="J20"/>
  <c r="J22"/>
  <c r="J28"/>
  <c r="J30"/>
  <c r="J32"/>
  <c r="J34"/>
  <c r="J36"/>
  <c r="J42"/>
  <c r="J5"/>
  <c r="E24"/>
  <c r="E47" s="1"/>
  <c r="F44"/>
  <c r="J44" s="1"/>
  <c r="F45"/>
  <c r="J45" s="1"/>
  <c r="F37"/>
  <c r="J37" s="1"/>
  <c r="D27"/>
  <c r="D38" s="1"/>
  <c r="D23"/>
  <c r="F42"/>
  <c r="F43"/>
  <c r="J43" s="1"/>
  <c r="F41"/>
  <c r="J41" s="1"/>
  <c r="F40"/>
  <c r="J40" s="1"/>
  <c r="F39"/>
  <c r="J39" s="1"/>
  <c r="F38"/>
  <c r="J38" s="1"/>
  <c r="F36"/>
  <c r="F35"/>
  <c r="J35" s="1"/>
  <c r="F34"/>
  <c r="F33"/>
  <c r="J33" s="1"/>
  <c r="F32"/>
  <c r="F31"/>
  <c r="J31" s="1"/>
  <c r="F30"/>
  <c r="F29"/>
  <c r="J29" s="1"/>
  <c r="F28"/>
  <c r="F26"/>
  <c r="J26" s="1"/>
  <c r="F27"/>
  <c r="J27" s="1"/>
  <c r="F25"/>
  <c r="J25" s="1"/>
  <c r="F20"/>
  <c r="F21"/>
  <c r="J21" s="1"/>
  <c r="F22"/>
  <c r="F23"/>
  <c r="J23" s="1"/>
  <c r="F19"/>
  <c r="J19" s="1"/>
  <c r="F18"/>
  <c r="J18" s="1"/>
  <c r="F17"/>
  <c r="J17" s="1"/>
  <c r="F16"/>
  <c r="J16" s="1"/>
  <c r="F15"/>
  <c r="J15" s="1"/>
  <c r="F13"/>
  <c r="J13" s="1"/>
  <c r="F12"/>
  <c r="F14"/>
  <c r="J14" s="1"/>
  <c r="F11"/>
  <c r="J11" s="1"/>
  <c r="F9"/>
  <c r="J9" s="1"/>
  <c r="F6"/>
  <c r="J6" s="1"/>
  <c r="J47" l="1"/>
  <c r="K47" s="1"/>
  <c r="F47"/>
  <c r="F24"/>
  <c r="J24" s="1"/>
</calcChain>
</file>

<file path=xl/sharedStrings.xml><?xml version="1.0" encoding="utf-8"?>
<sst xmlns="http://schemas.openxmlformats.org/spreadsheetml/2006/main" count="118" uniqueCount="116">
  <si>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</si>
  <si>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</si>
  <si>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</si>
  <si>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</si>
  <si>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</si>
  <si>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</si>
  <si>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</si>
  <si>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</si>
  <si>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</si>
  <si>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>Разом</t>
  </si>
  <si>
    <t xml:space="preserve">Пропозиції фінуправління по внесенню змін до бюджету, грн. </t>
  </si>
  <si>
    <t>Зміни за рахунок міжбюджетних трансфертів</t>
  </si>
  <si>
    <t>І</t>
  </si>
  <si>
    <t>ІІ</t>
  </si>
  <si>
    <t xml:space="preserve">Субвенція з обласного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 -19, спричиненою коронавірусом SARS-CoV-2, за рахунок  відповідної  субвенції з державного бюджету на 2020 рік </t>
  </si>
  <si>
    <t xml:space="preserve">Субвенції з обласного бюджету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 -19, спричиненою коронавірусом SARS-CoV-2, за рахунок відповідної субвенції з  державного  бюджету на 2020 рік </t>
  </si>
  <si>
    <t>Лист УЖКГ та Б від 16.12.2020 № 01-14/1617</t>
  </si>
  <si>
    <t>Лист УЖКГ та Б від 16.12.2020 № 01-14/1617/1</t>
  </si>
  <si>
    <t>КПКВ 2010 КЕКВ 3210+     3750 000</t>
  </si>
  <si>
    <t>КПКВ 7369   КЕКВ 3142</t>
  </si>
  <si>
    <t>КПКВ 7325       КЕКВ 3122</t>
  </si>
  <si>
    <t>КПКВ 6011     КЕКВ 3131</t>
  </si>
  <si>
    <t xml:space="preserve">КПКВ 7461       КЕКВ 3142 </t>
  </si>
  <si>
    <t xml:space="preserve">КПКВ 7461       КЕКВ 3132 </t>
  </si>
  <si>
    <t>КПКВ 7340    КЕКВ 3143</t>
  </si>
  <si>
    <t>КПКВ 3210  КЕКВ 2240</t>
  </si>
  <si>
    <t>КПКВ 6013   КЕКВ 2240</t>
  </si>
  <si>
    <t>КПКВ 6030   КЕКВ 2240</t>
  </si>
  <si>
    <t>КПКВ 6030   КЕКВ 2210</t>
  </si>
  <si>
    <t>КПКВ 7130   КЕКВ 2240</t>
  </si>
  <si>
    <t>КПКВ 7461     КЕКВ 2240</t>
  </si>
  <si>
    <t>КПКВ 8110   КЕКВ 2240</t>
  </si>
  <si>
    <t>КПКВ 8110    КЕКВ 2210</t>
  </si>
  <si>
    <t>Лист УЖКГ та Б від 16.12.2020 №01-14/1617</t>
  </si>
  <si>
    <t>КПКВ 7520    КЕКВ 2000</t>
  </si>
  <si>
    <t>КПКВ 3122   КЕКВ 2210</t>
  </si>
  <si>
    <t>КПКВ 6083    КЕКВ 2040</t>
  </si>
  <si>
    <t>КПКВ 7520    КЕКВ 2040</t>
  </si>
  <si>
    <t>КПКВ 7640 КЕКВ 2610</t>
  </si>
  <si>
    <t>КПКВ 8220   КЕКВ 2240</t>
  </si>
  <si>
    <t>КПКВ 3131 КЕКВ 2210 - 15865 КЕКВ 2240- 15 020; КЕКВ 2730-3881</t>
  </si>
  <si>
    <t xml:space="preserve">Лист виконкому від 18.12.2020                           № 198 </t>
  </si>
  <si>
    <t>Лист  ЦПМСД від 18.12.2020 № 01-10/1018</t>
  </si>
  <si>
    <t>Лист  "Спорт для всіх" від 18.12.20</t>
  </si>
  <si>
    <t>КПКВ 2111  КЕКВ 2610</t>
  </si>
  <si>
    <t>Лист культури від 17.12.2020 № 1-16/410</t>
  </si>
  <si>
    <t>КПКВ 7520               КЕКВ 2000</t>
  </si>
  <si>
    <t>КПКВ 5031     КЕКВ 2270- 378600</t>
  </si>
  <si>
    <r>
      <t xml:space="preserve">КПКВ 0160  КЕКВ </t>
    </r>
    <r>
      <rPr>
        <b/>
        <sz val="28"/>
        <color theme="1"/>
        <rFont val="Times New Roman"/>
        <family val="1"/>
        <charset val="204"/>
      </rPr>
      <t>2111-40000; КЕКВ 2270 - 5900</t>
    </r>
  </si>
  <si>
    <r>
      <t xml:space="preserve">КПКВ 4081                 </t>
    </r>
    <r>
      <rPr>
        <b/>
        <sz val="28"/>
        <color theme="1"/>
        <rFont val="Times New Roman"/>
        <family val="1"/>
        <charset val="204"/>
      </rPr>
      <t>КПКВ 2270-5100</t>
    </r>
  </si>
  <si>
    <r>
      <t xml:space="preserve">КПКВ 4030            </t>
    </r>
    <r>
      <rPr>
        <b/>
        <sz val="28"/>
        <color theme="1"/>
        <rFont val="Times New Roman"/>
        <family val="1"/>
        <charset val="204"/>
      </rPr>
      <t>КЕКВ 2270- 106000</t>
    </r>
  </si>
  <si>
    <r>
      <t xml:space="preserve">КПКВ 4040    </t>
    </r>
    <r>
      <rPr>
        <b/>
        <sz val="28"/>
        <color theme="1"/>
        <rFont val="Times New Roman"/>
        <family val="1"/>
        <charset val="204"/>
      </rPr>
      <t>КЕКВ 2270-3700</t>
    </r>
  </si>
  <si>
    <r>
      <t xml:space="preserve">КПКВ 4060              </t>
    </r>
    <r>
      <rPr>
        <b/>
        <sz val="28"/>
        <color theme="1"/>
        <rFont val="Times New Roman"/>
        <family val="1"/>
        <charset val="204"/>
      </rPr>
      <t>КЕКВ 2270-139700</t>
    </r>
  </si>
  <si>
    <r>
      <t xml:space="preserve">КПКВ 1100     </t>
    </r>
    <r>
      <rPr>
        <b/>
        <sz val="28"/>
        <color theme="1"/>
        <rFont val="Times New Roman"/>
        <family val="1"/>
        <charset val="204"/>
      </rPr>
      <t>КЕКВ 2270-347000</t>
    </r>
  </si>
  <si>
    <r>
      <t xml:space="preserve">КПКВ 1010        </t>
    </r>
    <r>
      <rPr>
        <b/>
        <sz val="28"/>
        <color theme="1"/>
        <rFont val="Times New Roman"/>
        <family val="1"/>
        <charset val="204"/>
      </rPr>
      <t>КЕКВ 2270-            1 685 000</t>
    </r>
  </si>
  <si>
    <r>
      <t xml:space="preserve">КПКВ 1020              </t>
    </r>
    <r>
      <rPr>
        <b/>
        <sz val="28"/>
        <color theme="1"/>
        <rFont val="Times New Roman"/>
        <family val="1"/>
        <charset val="204"/>
      </rPr>
      <t>КЕКВ 2270-               2 270 000;                КЕКВ 2230-                 1 240 000</t>
    </r>
  </si>
  <si>
    <t>КПКВ 2010 КЕКВ 2610                + 280 000;              КЕКВ 3210                  + 3 200 000</t>
  </si>
  <si>
    <t>Зняття з Реконструкції  частини  будівлі головного корпусу КНП ЦМЛ по вул. Московська,21 під відділення  екстренної  медичної допомоги відповідно до проекту EMTRGENCY, в т.ч. ПВР</t>
  </si>
  <si>
    <t xml:space="preserve">Зняття з Реконструкції  перехрестя вул. Шевченка з вул. Генерала Корчагіна, в т.ч. </t>
  </si>
  <si>
    <t>Зняття невикористаних лімітів, утримання доріг</t>
  </si>
  <si>
    <t xml:space="preserve">Зняття невикористаних лімітів, громадські роботи </t>
  </si>
  <si>
    <t>Зняття невикористаних лімітів, діяльність водопровідно-каналізаційного господарства</t>
  </si>
  <si>
    <t>Зняття невикористаних лімітів,благоустрій</t>
  </si>
  <si>
    <t>Зняття невикористаних лімітів, заходи із землеустрою</t>
  </si>
  <si>
    <t>Зняття невикористаних лімітів,утримання та розвиток доріг</t>
  </si>
  <si>
    <t>Зняття невикористаних лімітів, заходи із запобігання надзвичайних ситуацій</t>
  </si>
  <si>
    <t>Зняття невикористаних лімітів, програма інформатизації</t>
  </si>
  <si>
    <t>Зняття невикористаних лімітів, заходи із забезпечення гендерної політики</t>
  </si>
  <si>
    <t>Зняття невикористаних лімітів, заходи із енергозбереження</t>
  </si>
  <si>
    <t>Зняття невикористаних лімітів, заходи із мобілізаційної підготовки</t>
  </si>
  <si>
    <t>Зняття невикористаних лімітів, програма "Молодь України"</t>
  </si>
  <si>
    <t>Зняття невикористаних лімітів, в т.ч. із енергоносіїв - 23 600 грн.</t>
  </si>
  <si>
    <t>Зняття невикористаних лімітів по енергоносіях</t>
  </si>
  <si>
    <t>Зняття невикористаних лімітів по управлінню, в т.ч. із енергоносіїв -5 900 грн. та із заробітної плати -  40 000 грн.</t>
  </si>
  <si>
    <t>Зняття невикористаних лімітів по бухгалт., в т.ч. із енергоносіїв- 5 100 грн.</t>
  </si>
  <si>
    <t>Зняття невикористаних лімітів по бібліотекам, в т.ч. із енергоносіїв -                 106 000 грн.</t>
  </si>
  <si>
    <t>Зняття невикористаних лімітів по музеях, в.т.ч. із енергоносіїв -3 600 грн.</t>
  </si>
  <si>
    <t>Зняття невикористаних лімітів побудинку культури, в.т.ч. із енергоносіїв 139 700 грн.</t>
  </si>
  <si>
    <t>Зняття невикористаних лімітів по школах естет.вих., в т.ч. із енергоносіїв - 347 000 грн.</t>
  </si>
  <si>
    <t>Лист відділу спорту від 15.12.2020 №02-25/127</t>
  </si>
  <si>
    <t>Зняття невикористаних лімітів поДЮСШ, в т.ч. із енергоносіїв -378 600грн.</t>
  </si>
  <si>
    <t>Лист упр. Освіти від 18.12.2020 № 01-10/2329</t>
  </si>
  <si>
    <t xml:space="preserve">Зняття невикористаних лімітів по дитячих дошкільних закладах із енергоносіїв </t>
  </si>
  <si>
    <t>Зняття невикористаних лімітів по закладах загальної середньої освіти із енергоносіїв - 2 270 000 та харчування учнів - 1 240 000 грн.</t>
  </si>
  <si>
    <t>Лист КНП ЦМЛ від 18.12.2020</t>
  </si>
  <si>
    <t>Зняття невикористаних лімітів по КНП ЦМЛ, в т.ч.   із енергоносіїв -500 000 грн.</t>
  </si>
  <si>
    <r>
      <t xml:space="preserve">КПКВ 2010      КЕКВ 2610, ( в т.ч. </t>
    </r>
    <r>
      <rPr>
        <b/>
        <sz val="28"/>
        <color theme="1"/>
        <rFont val="Times New Roman"/>
        <family val="1"/>
        <charset val="204"/>
      </rPr>
      <t>КЕКВ 2270- 500000)</t>
    </r>
  </si>
  <si>
    <r>
      <t xml:space="preserve">КПКВ 5061    КЕКВ 2240-                  1 900;                      </t>
    </r>
    <r>
      <rPr>
        <b/>
        <sz val="28"/>
        <color theme="1"/>
        <rFont val="Times New Roman"/>
        <family val="1"/>
        <charset val="204"/>
      </rPr>
      <t>КЕКВ 2270-                 23 600;</t>
    </r>
    <r>
      <rPr>
        <sz val="28"/>
        <color theme="1"/>
        <rFont val="Times New Roman"/>
        <family val="1"/>
        <charset val="204"/>
      </rPr>
      <t xml:space="preserve">                  КЕКВ 2800 - 1000</t>
    </r>
  </si>
  <si>
    <t>Зняття невикористаних лімітів, придбання житла та забезпечення житлом дітей - сиріт ( була знята держ.субвенція)</t>
  </si>
  <si>
    <t>Лист упр. Культури від 18.12.2020 № 1-16/414</t>
  </si>
  <si>
    <t>( +-) 10 600</t>
  </si>
  <si>
    <t>Фінуправління</t>
  </si>
  <si>
    <t>Зняття невикористаних лімітів, міська цільова програма "Підтрим.співвласників багатокварт.житлов.буд.та капремонт житлового фонду.</t>
  </si>
  <si>
    <t>Зняття невикористаних лімітів, будівництво скейт парку</t>
  </si>
  <si>
    <t>Зняття невикористаних лімітів, реставрація пам’яток архитектури Спасо- Преображенської церки</t>
  </si>
  <si>
    <t>Лист фінуправл від 18.12.2020 № 842</t>
  </si>
  <si>
    <t>Зміни в межах програми  забезпечення пожежної безпеки: із заміни опору ізоляції ел.мереж на протигази</t>
  </si>
  <si>
    <t xml:space="preserve">Зменшення видаткової  та доходної частин бюджету </t>
  </si>
  <si>
    <r>
      <t xml:space="preserve">КПКВ 6030   </t>
    </r>
    <r>
      <rPr>
        <b/>
        <sz val="28"/>
        <color theme="1"/>
        <rFont val="Times New Roman"/>
        <family val="1"/>
        <charset val="204"/>
      </rPr>
      <t>КЕКВ 2273</t>
    </r>
  </si>
  <si>
    <t>Зняття невикористаних лімітів, вуличне освітлення, благоустрій</t>
  </si>
  <si>
    <t xml:space="preserve">Зняття видатків (сума недоотриманого кредиту), у зв’язку із внесенням змін  до програми управління боргом бюджету- заходи з енергозбереження </t>
  </si>
  <si>
    <t>видатки</t>
  </si>
  <si>
    <t>доходи</t>
  </si>
  <si>
    <t>"Нефко", ЗЗО №10, зміна строків надходження кредиту та - повернення кредиту в сумі -                      573 259,55 грн.</t>
  </si>
  <si>
    <t>ІІІ</t>
  </si>
  <si>
    <t>Лист Департаменту фінансів ОДА від 14.12.2020 № 07-20/334</t>
  </si>
  <si>
    <t>Лист Департаменту фінансів ОДА від 14.12.2020 № 07-20/335</t>
  </si>
  <si>
    <t>Лист Департаменту фінансів ОДА  від 22.12.2020 № 06-15/350</t>
  </si>
  <si>
    <t>Зменшення іншої субвенції  з обласного бюджету на поховання учасників бойових дій  та осіб з інвалідністю внаслідок війни</t>
  </si>
  <si>
    <t>КПКВ 3090   КЕНКВ 2000</t>
  </si>
  <si>
    <t>Лист УЖКГ та Б від 23.12.2020 № 01-14/1641</t>
  </si>
  <si>
    <t xml:space="preserve">Змінга в межах кошторисних признаячень: Зняти з КПКВ 6030, КЕКВ 2240  (кошти були виділені на загальний благоустрій)  та перенести на  КПКВ 7640, КЕКВ  2610- для оплати  компенсації відсотків за кредитами, які отримали ОСББ на реалізацію заходів з підвищення рівня енергетичної ефективності будівель </t>
  </si>
  <si>
    <t xml:space="preserve">(+-) 11 000 </t>
  </si>
  <si>
    <t>в межах</t>
  </si>
  <si>
    <t>Пропозиції комісії з питань соціально- економічного розвитку,  підприємництва, інвест.діяльн., комунальної власн., бюджету та фінансів                       ( В.МАМЕДОВ),  включені в проект рішення 21.12.2020     та 24.12.2020</t>
  </si>
  <si>
    <t>Пропозиції по внесенню змін до бюджету Ніжинської міської ОТГ                                                                      4 сесія Ніжинської міської ради VІІІ скликання від 24.12. 2020 р. № 8-4/2020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</si>
</sst>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3" fontId="13" fillId="2" borderId="0" xfId="0" applyNumberFormat="1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3" fontId="6" fillId="2" borderId="1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justify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1" fillId="2" borderId="0" xfId="0" applyFont="1" applyFill="1" applyAlignment="1"/>
    <xf numFmtId="0" fontId="12" fillId="0" borderId="1" xfId="0" applyFont="1" applyBorder="1" applyAlignment="1">
      <alignment vertical="center"/>
    </xf>
    <xf numFmtId="0" fontId="1" fillId="2" borderId="0" xfId="0" applyFont="1" applyFill="1" applyBorder="1" applyAlignment="1"/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3" fontId="16" fillId="0" borderId="4" xfId="0" applyNumberFormat="1" applyFont="1" applyFill="1" applyBorder="1" applyAlignment="1">
      <alignment vertical="center" wrapText="1"/>
    </xf>
    <xf numFmtId="3" fontId="16" fillId="2" borderId="4" xfId="0" applyNumberFormat="1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justify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17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3" fontId="16" fillId="2" borderId="4" xfId="0" applyNumberFormat="1" applyFont="1" applyFill="1" applyBorder="1" applyAlignment="1">
      <alignment horizontal="left" vertical="center" wrapText="1"/>
    </xf>
    <xf numFmtId="0" fontId="16" fillId="0" borderId="2" xfId="0" applyFont="1" applyBorder="1" applyAlignment="1">
      <alignment wrapText="1"/>
    </xf>
    <xf numFmtId="0" fontId="16" fillId="0" borderId="0" xfId="0" applyFont="1" applyAlignment="1">
      <alignment vertical="center" wrapText="1"/>
    </xf>
    <xf numFmtId="3" fontId="10" fillId="2" borderId="4" xfId="0" applyNumberFormat="1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justify" vertical="center"/>
    </xf>
    <xf numFmtId="0" fontId="10" fillId="0" borderId="2" xfId="0" applyFont="1" applyFill="1" applyBorder="1" applyAlignment="1">
      <alignment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view="pageBreakPreview" topLeftCell="B43" zoomScale="33" zoomScaleNormal="100" zoomScaleSheetLayoutView="33" zoomScalePageLayoutView="25" workbookViewId="0">
      <selection activeCell="B1" sqref="B1:K1"/>
    </sheetView>
  </sheetViews>
  <sheetFormatPr defaultColWidth="8.85546875" defaultRowHeight="15.75"/>
  <cols>
    <col min="1" max="1" width="8.85546875" style="4" hidden="1" customWidth="1"/>
    <col min="2" max="2" width="11.28515625" style="5" customWidth="1"/>
    <col min="3" max="3" width="49.42578125" style="4" customWidth="1"/>
    <col min="4" max="4" width="89.7109375" style="43" customWidth="1"/>
    <col min="5" max="5" width="35.28515625" style="4" customWidth="1"/>
    <col min="6" max="6" width="35.140625" style="4" customWidth="1"/>
    <col min="7" max="7" width="22.28515625" style="4" hidden="1" customWidth="1"/>
    <col min="8" max="8" width="23.42578125" style="4" hidden="1" customWidth="1"/>
    <col min="9" max="9" width="22.5703125" style="4" hidden="1" customWidth="1"/>
    <col min="10" max="10" width="39.140625" style="4" customWidth="1"/>
    <col min="11" max="11" width="40.28515625" style="4" customWidth="1"/>
    <col min="12" max="12" width="39" style="4" customWidth="1"/>
    <col min="13" max="16384" width="8.85546875" style="4"/>
  </cols>
  <sheetData>
    <row r="1" spans="2:14" s="1" customFormat="1" ht="93" customHeight="1">
      <c r="B1" s="88" t="s">
        <v>115</v>
      </c>
      <c r="C1" s="88"/>
      <c r="D1" s="88"/>
      <c r="E1" s="88"/>
      <c r="F1" s="88"/>
      <c r="G1" s="88"/>
      <c r="H1" s="88"/>
      <c r="I1" s="88"/>
      <c r="J1" s="88"/>
      <c r="K1" s="88"/>
    </row>
    <row r="2" spans="2:14" s="2" customFormat="1" ht="408.75" customHeight="1">
      <c r="B2" s="8" t="s">
        <v>0</v>
      </c>
      <c r="C2" s="8" t="s">
        <v>8</v>
      </c>
      <c r="D2" s="40" t="s">
        <v>3</v>
      </c>
      <c r="E2" s="8" t="s">
        <v>5</v>
      </c>
      <c r="F2" s="8" t="s">
        <v>10</v>
      </c>
      <c r="G2" s="9" t="s">
        <v>4</v>
      </c>
      <c r="H2" s="9" t="s">
        <v>1</v>
      </c>
      <c r="I2" s="9" t="s">
        <v>2</v>
      </c>
      <c r="J2" s="9" t="s">
        <v>114</v>
      </c>
      <c r="K2" s="10" t="s">
        <v>6</v>
      </c>
      <c r="N2" s="2" t="s">
        <v>7</v>
      </c>
    </row>
    <row r="3" spans="2:14" s="3" customFormat="1" ht="27" customHeight="1">
      <c r="B3" s="11">
        <v>1</v>
      </c>
      <c r="C3" s="11">
        <v>2</v>
      </c>
      <c r="D3" s="41">
        <v>3</v>
      </c>
      <c r="E3" s="11">
        <v>4</v>
      </c>
      <c r="F3" s="11">
        <v>5</v>
      </c>
      <c r="G3" s="12">
        <v>6</v>
      </c>
      <c r="H3" s="13">
        <v>7</v>
      </c>
      <c r="I3" s="13">
        <v>8</v>
      </c>
      <c r="J3" s="13">
        <v>6</v>
      </c>
      <c r="K3" s="13">
        <v>7</v>
      </c>
    </row>
    <row r="4" spans="2:14" s="3" customFormat="1" ht="80.45" customHeight="1">
      <c r="B4" s="92" t="s">
        <v>11</v>
      </c>
      <c r="C4" s="93"/>
      <c r="D4" s="93"/>
      <c r="E4" s="93"/>
      <c r="F4" s="93"/>
      <c r="G4" s="93"/>
      <c r="H4" s="93"/>
      <c r="I4" s="93"/>
      <c r="J4" s="93"/>
      <c r="K4" s="94"/>
    </row>
    <row r="5" spans="2:14" s="3" customFormat="1" ht="309" customHeight="1">
      <c r="B5" s="27" t="s">
        <v>12</v>
      </c>
      <c r="C5" s="8" t="s">
        <v>105</v>
      </c>
      <c r="D5" s="63" t="s">
        <v>14</v>
      </c>
      <c r="E5" s="34">
        <v>3480000</v>
      </c>
      <c r="F5" s="34">
        <v>3480000</v>
      </c>
      <c r="G5" s="26"/>
      <c r="H5" s="26"/>
      <c r="I5" s="26"/>
      <c r="J5" s="34">
        <f>F5</f>
        <v>3480000</v>
      </c>
      <c r="K5" s="52" t="s">
        <v>56</v>
      </c>
    </row>
    <row r="6" spans="2:14" s="3" customFormat="1" ht="330.6" customHeight="1">
      <c r="B6" s="67" t="s">
        <v>13</v>
      </c>
      <c r="C6" s="59" t="s">
        <v>106</v>
      </c>
      <c r="D6" s="64" t="s">
        <v>15</v>
      </c>
      <c r="E6" s="68">
        <v>3750000</v>
      </c>
      <c r="F6" s="68">
        <f>E6</f>
        <v>3750000</v>
      </c>
      <c r="G6" s="13"/>
      <c r="H6" s="13"/>
      <c r="I6" s="13"/>
      <c r="J6" s="69">
        <f>F6</f>
        <v>3750000</v>
      </c>
      <c r="K6" s="70" t="s">
        <v>18</v>
      </c>
    </row>
    <row r="7" spans="2:14" s="3" customFormat="1" ht="142.9" customHeight="1">
      <c r="B7" s="76" t="s">
        <v>104</v>
      </c>
      <c r="C7" s="77" t="s">
        <v>107</v>
      </c>
      <c r="D7" s="54" t="s">
        <v>108</v>
      </c>
      <c r="E7" s="78">
        <v>-8000</v>
      </c>
      <c r="F7" s="78">
        <v>-8000</v>
      </c>
      <c r="G7" s="79"/>
      <c r="H7" s="79"/>
      <c r="I7" s="79"/>
      <c r="J7" s="80">
        <f>F7</f>
        <v>-8000</v>
      </c>
      <c r="K7" s="81" t="s">
        <v>109</v>
      </c>
    </row>
    <row r="8" spans="2:14" ht="94.9" customHeight="1">
      <c r="B8" s="89" t="s">
        <v>97</v>
      </c>
      <c r="C8" s="90"/>
      <c r="D8" s="90"/>
      <c r="E8" s="90"/>
      <c r="F8" s="90"/>
      <c r="G8" s="90"/>
      <c r="H8" s="90"/>
      <c r="I8" s="90"/>
      <c r="J8" s="90"/>
      <c r="K8" s="91"/>
      <c r="L8" s="6"/>
    </row>
    <row r="9" spans="2:14" ht="192" customHeight="1">
      <c r="B9" s="95">
        <v>1</v>
      </c>
      <c r="C9" s="97" t="s">
        <v>16</v>
      </c>
      <c r="D9" s="49" t="s">
        <v>57</v>
      </c>
      <c r="E9" s="33">
        <v>-3000000</v>
      </c>
      <c r="F9" s="33">
        <f>E9</f>
        <v>-3000000</v>
      </c>
      <c r="G9" s="26"/>
      <c r="H9" s="26"/>
      <c r="I9" s="26"/>
      <c r="J9" s="33">
        <f>F9</f>
        <v>-3000000</v>
      </c>
      <c r="K9" s="49" t="s">
        <v>19</v>
      </c>
      <c r="L9" s="6"/>
    </row>
    <row r="10" spans="2:14" ht="171" customHeight="1">
      <c r="B10" s="96"/>
      <c r="C10" s="98"/>
      <c r="D10" s="54" t="s">
        <v>58</v>
      </c>
      <c r="E10" s="21">
        <v>-2000000</v>
      </c>
      <c r="F10" s="21">
        <v>-2000000</v>
      </c>
      <c r="G10" s="20"/>
      <c r="H10" s="20"/>
      <c r="I10" s="20"/>
      <c r="J10" s="33">
        <f t="shared" ref="J10:J45" si="0">F10</f>
        <v>-2000000</v>
      </c>
      <c r="K10" s="50" t="s">
        <v>22</v>
      </c>
      <c r="L10" s="6"/>
    </row>
    <row r="11" spans="2:14" ht="171" customHeight="1">
      <c r="B11" s="95">
        <v>2</v>
      </c>
      <c r="C11" s="82" t="s">
        <v>17</v>
      </c>
      <c r="D11" s="54" t="s">
        <v>92</v>
      </c>
      <c r="E11" s="21">
        <v>-76000</v>
      </c>
      <c r="F11" s="21">
        <f>E11</f>
        <v>-76000</v>
      </c>
      <c r="G11" s="20"/>
      <c r="H11" s="20"/>
      <c r="I11" s="20"/>
      <c r="J11" s="33">
        <f t="shared" si="0"/>
        <v>-76000</v>
      </c>
      <c r="K11" s="50" t="s">
        <v>21</v>
      </c>
      <c r="L11" s="6"/>
    </row>
    <row r="12" spans="2:14" ht="171" customHeight="1">
      <c r="B12" s="99"/>
      <c r="C12" s="87"/>
      <c r="D12" s="54" t="s">
        <v>93</v>
      </c>
      <c r="E12" s="21">
        <v>-49900</v>
      </c>
      <c r="F12" s="21">
        <f t="shared" ref="F12:F23" si="1">E12</f>
        <v>-49900</v>
      </c>
      <c r="G12" s="20"/>
      <c r="H12" s="20"/>
      <c r="I12" s="20"/>
      <c r="J12" s="33">
        <f t="shared" si="0"/>
        <v>-49900</v>
      </c>
      <c r="K12" s="50" t="s">
        <v>20</v>
      </c>
      <c r="L12" s="6"/>
    </row>
    <row r="13" spans="2:14" ht="171" customHeight="1">
      <c r="B13" s="99"/>
      <c r="C13" s="87"/>
      <c r="D13" s="54" t="s">
        <v>94</v>
      </c>
      <c r="E13" s="21">
        <v>-60000</v>
      </c>
      <c r="F13" s="21">
        <f t="shared" si="1"/>
        <v>-60000</v>
      </c>
      <c r="G13" s="20"/>
      <c r="H13" s="20"/>
      <c r="I13" s="20"/>
      <c r="J13" s="33">
        <f t="shared" si="0"/>
        <v>-60000</v>
      </c>
      <c r="K13" s="50" t="s">
        <v>24</v>
      </c>
      <c r="L13" s="6"/>
    </row>
    <row r="14" spans="2:14" ht="171" customHeight="1">
      <c r="B14" s="96"/>
      <c r="C14" s="83"/>
      <c r="D14" s="54" t="s">
        <v>59</v>
      </c>
      <c r="E14" s="21">
        <v>-998205</v>
      </c>
      <c r="F14" s="21">
        <f t="shared" si="1"/>
        <v>-998205</v>
      </c>
      <c r="G14" s="20"/>
      <c r="H14" s="20"/>
      <c r="I14" s="20"/>
      <c r="J14" s="33">
        <f t="shared" si="0"/>
        <v>-998205</v>
      </c>
      <c r="K14" s="50" t="s">
        <v>23</v>
      </c>
      <c r="L14" s="6"/>
    </row>
    <row r="15" spans="2:14" ht="159.6" customHeight="1">
      <c r="B15" s="30"/>
      <c r="C15" s="82" t="s">
        <v>33</v>
      </c>
      <c r="D15" s="54" t="s">
        <v>60</v>
      </c>
      <c r="E15" s="21">
        <v>-50000</v>
      </c>
      <c r="F15" s="21">
        <f t="shared" si="1"/>
        <v>-50000</v>
      </c>
      <c r="G15" s="20"/>
      <c r="H15" s="20"/>
      <c r="I15" s="20"/>
      <c r="J15" s="33">
        <f t="shared" si="0"/>
        <v>-50000</v>
      </c>
      <c r="K15" s="50" t="s">
        <v>25</v>
      </c>
      <c r="L15" s="6"/>
    </row>
    <row r="16" spans="2:14" ht="159.6" customHeight="1">
      <c r="B16" s="31">
        <v>3</v>
      </c>
      <c r="C16" s="87"/>
      <c r="D16" s="54" t="s">
        <v>61</v>
      </c>
      <c r="E16" s="21">
        <v>-175000</v>
      </c>
      <c r="F16" s="21">
        <f t="shared" si="1"/>
        <v>-175000</v>
      </c>
      <c r="G16" s="20"/>
      <c r="H16" s="20"/>
      <c r="I16" s="20"/>
      <c r="J16" s="33">
        <f t="shared" si="0"/>
        <v>-175000</v>
      </c>
      <c r="K16" s="60" t="s">
        <v>26</v>
      </c>
      <c r="L16" s="6"/>
    </row>
    <row r="17" spans="2:12" ht="138.6" customHeight="1">
      <c r="B17" s="31"/>
      <c r="C17" s="87"/>
      <c r="D17" s="49" t="s">
        <v>62</v>
      </c>
      <c r="E17" s="21">
        <v>-500000</v>
      </c>
      <c r="F17" s="21">
        <f t="shared" si="1"/>
        <v>-500000</v>
      </c>
      <c r="G17" s="21"/>
      <c r="H17" s="21"/>
      <c r="I17" s="21"/>
      <c r="J17" s="33">
        <f t="shared" si="0"/>
        <v>-500000</v>
      </c>
      <c r="K17" s="61" t="s">
        <v>27</v>
      </c>
      <c r="L17" s="6"/>
    </row>
    <row r="18" spans="2:12" ht="138.6" customHeight="1">
      <c r="B18" s="31"/>
      <c r="C18" s="87"/>
      <c r="D18" s="49" t="s">
        <v>62</v>
      </c>
      <c r="E18" s="21">
        <v>-165000</v>
      </c>
      <c r="F18" s="21">
        <f t="shared" si="1"/>
        <v>-165000</v>
      </c>
      <c r="G18" s="21"/>
      <c r="H18" s="21"/>
      <c r="I18" s="21"/>
      <c r="J18" s="33">
        <f t="shared" si="0"/>
        <v>-165000</v>
      </c>
      <c r="K18" s="61" t="s">
        <v>28</v>
      </c>
      <c r="L18" s="6"/>
    </row>
    <row r="19" spans="2:12" ht="144" customHeight="1">
      <c r="B19" s="31"/>
      <c r="C19" s="87"/>
      <c r="D19" s="49" t="s">
        <v>99</v>
      </c>
      <c r="E19" s="7">
        <v>-550000</v>
      </c>
      <c r="F19" s="7">
        <f t="shared" si="1"/>
        <v>-550000</v>
      </c>
      <c r="G19" s="21"/>
      <c r="H19" s="21"/>
      <c r="I19" s="21"/>
      <c r="J19" s="33">
        <f t="shared" si="0"/>
        <v>-550000</v>
      </c>
      <c r="K19" s="61" t="s">
        <v>98</v>
      </c>
      <c r="L19" s="25"/>
    </row>
    <row r="20" spans="2:12" ht="144" customHeight="1">
      <c r="B20" s="31"/>
      <c r="C20" s="87"/>
      <c r="D20" s="49" t="s">
        <v>63</v>
      </c>
      <c r="E20" s="7">
        <v>-70700</v>
      </c>
      <c r="F20" s="7">
        <f t="shared" si="1"/>
        <v>-70700</v>
      </c>
      <c r="G20" s="21"/>
      <c r="H20" s="21"/>
      <c r="I20" s="21"/>
      <c r="J20" s="33">
        <f t="shared" si="0"/>
        <v>-70700</v>
      </c>
      <c r="K20" s="61" t="s">
        <v>29</v>
      </c>
      <c r="L20" s="6"/>
    </row>
    <row r="21" spans="2:12" ht="144" customHeight="1">
      <c r="B21" s="31"/>
      <c r="C21" s="87"/>
      <c r="D21" s="49" t="s">
        <v>64</v>
      </c>
      <c r="E21" s="7">
        <v>-1000000</v>
      </c>
      <c r="F21" s="7">
        <f t="shared" si="1"/>
        <v>-1000000</v>
      </c>
      <c r="G21" s="7"/>
      <c r="H21" s="7"/>
      <c r="I21" s="7"/>
      <c r="J21" s="33">
        <f t="shared" si="0"/>
        <v>-1000000</v>
      </c>
      <c r="K21" s="62" t="s">
        <v>30</v>
      </c>
    </row>
    <row r="22" spans="2:12" ht="144" customHeight="1">
      <c r="B22" s="31"/>
      <c r="C22" s="87"/>
      <c r="D22" s="49" t="s">
        <v>65</v>
      </c>
      <c r="E22" s="7">
        <v>-60000</v>
      </c>
      <c r="F22" s="7">
        <f t="shared" si="1"/>
        <v>-60000</v>
      </c>
      <c r="G22" s="14"/>
      <c r="H22" s="14"/>
      <c r="I22" s="14"/>
      <c r="J22" s="33">
        <f t="shared" si="0"/>
        <v>-60000</v>
      </c>
      <c r="K22" s="62" t="s">
        <v>31</v>
      </c>
    </row>
    <row r="23" spans="2:12" ht="144" customHeight="1">
      <c r="B23" s="32"/>
      <c r="C23" s="83"/>
      <c r="D23" s="49" t="str">
        <f>D22</f>
        <v>Зняття невикористаних лімітів, заходи із запобігання надзвичайних ситуацій</v>
      </c>
      <c r="E23" s="7">
        <v>-48969</v>
      </c>
      <c r="F23" s="7">
        <f t="shared" si="1"/>
        <v>-48969</v>
      </c>
      <c r="G23" s="14"/>
      <c r="H23" s="14"/>
      <c r="I23" s="14"/>
      <c r="J23" s="33">
        <f t="shared" si="0"/>
        <v>-48969</v>
      </c>
      <c r="K23" s="62" t="s">
        <v>32</v>
      </c>
    </row>
    <row r="24" spans="2:12" ht="144" customHeight="1">
      <c r="B24" s="48">
        <v>4</v>
      </c>
      <c r="C24" s="55" t="s">
        <v>95</v>
      </c>
      <c r="D24" s="49" t="s">
        <v>66</v>
      </c>
      <c r="E24" s="7">
        <f>-16894+1000</f>
        <v>-15894</v>
      </c>
      <c r="F24" s="7">
        <f>E24</f>
        <v>-15894</v>
      </c>
      <c r="G24" s="14"/>
      <c r="H24" s="14"/>
      <c r="I24" s="14"/>
      <c r="J24" s="33">
        <f t="shared" si="0"/>
        <v>-15894</v>
      </c>
      <c r="K24" s="62" t="s">
        <v>34</v>
      </c>
    </row>
    <row r="25" spans="2:12" ht="139.9" customHeight="1">
      <c r="B25" s="84">
        <v>5</v>
      </c>
      <c r="C25" s="82" t="s">
        <v>41</v>
      </c>
      <c r="D25" s="49" t="s">
        <v>67</v>
      </c>
      <c r="E25" s="7">
        <v>-2000</v>
      </c>
      <c r="F25" s="7">
        <f>E25</f>
        <v>-2000</v>
      </c>
      <c r="G25" s="14"/>
      <c r="H25" s="14"/>
      <c r="I25" s="14"/>
      <c r="J25" s="33">
        <f t="shared" si="0"/>
        <v>-2000</v>
      </c>
      <c r="K25" s="62" t="s">
        <v>35</v>
      </c>
    </row>
    <row r="26" spans="2:12" ht="139.9" customHeight="1">
      <c r="B26" s="86"/>
      <c r="C26" s="87"/>
      <c r="D26" s="49" t="s">
        <v>88</v>
      </c>
      <c r="E26" s="7">
        <v>-10000</v>
      </c>
      <c r="F26" s="7">
        <f t="shared" ref="F26:F40" si="2">E26</f>
        <v>-10000</v>
      </c>
      <c r="G26" s="14"/>
      <c r="H26" s="14"/>
      <c r="I26" s="14"/>
      <c r="J26" s="33">
        <f t="shared" si="0"/>
        <v>-10000</v>
      </c>
      <c r="K26" s="62" t="s">
        <v>36</v>
      </c>
    </row>
    <row r="27" spans="2:12" ht="139.9" customHeight="1">
      <c r="B27" s="86"/>
      <c r="C27" s="87"/>
      <c r="D27" s="49" t="str">
        <f>D24</f>
        <v>Зняття невикористаних лімітів, програма інформатизації</v>
      </c>
      <c r="E27" s="7">
        <v>-85000</v>
      </c>
      <c r="F27" s="7">
        <f t="shared" si="2"/>
        <v>-85000</v>
      </c>
      <c r="G27" s="14"/>
      <c r="H27" s="14"/>
      <c r="I27" s="14"/>
      <c r="J27" s="33">
        <f t="shared" si="0"/>
        <v>-85000</v>
      </c>
      <c r="K27" s="62" t="s">
        <v>37</v>
      </c>
    </row>
    <row r="28" spans="2:12" ht="139.9" customHeight="1">
      <c r="B28" s="86"/>
      <c r="C28" s="87"/>
      <c r="D28" s="49" t="s">
        <v>68</v>
      </c>
      <c r="E28" s="7">
        <v>-25000</v>
      </c>
      <c r="F28" s="7">
        <f t="shared" si="2"/>
        <v>-25000</v>
      </c>
      <c r="G28" s="14"/>
      <c r="H28" s="14"/>
      <c r="I28" s="14"/>
      <c r="J28" s="33">
        <f t="shared" si="0"/>
        <v>-25000</v>
      </c>
      <c r="K28" s="62" t="s">
        <v>38</v>
      </c>
    </row>
    <row r="29" spans="2:12" ht="139.9" customHeight="1">
      <c r="B29" s="86"/>
      <c r="C29" s="87"/>
      <c r="D29" s="49" t="s">
        <v>69</v>
      </c>
      <c r="E29" s="7">
        <v>-100000</v>
      </c>
      <c r="F29" s="7">
        <f t="shared" si="2"/>
        <v>-100000</v>
      </c>
      <c r="G29" s="14"/>
      <c r="H29" s="14"/>
      <c r="I29" s="14"/>
      <c r="J29" s="33">
        <f t="shared" si="0"/>
        <v>-100000</v>
      </c>
      <c r="K29" s="62" t="s">
        <v>39</v>
      </c>
    </row>
    <row r="30" spans="2:12" ht="295.14999999999998" customHeight="1">
      <c r="B30" s="85"/>
      <c r="C30" s="83"/>
      <c r="D30" s="49" t="s">
        <v>70</v>
      </c>
      <c r="E30" s="7">
        <v>-34766</v>
      </c>
      <c r="F30" s="7">
        <f t="shared" si="2"/>
        <v>-34766</v>
      </c>
      <c r="G30" s="14"/>
      <c r="H30" s="14"/>
      <c r="I30" s="14"/>
      <c r="J30" s="33">
        <f t="shared" si="0"/>
        <v>-34766</v>
      </c>
      <c r="K30" s="62" t="s">
        <v>40</v>
      </c>
    </row>
    <row r="31" spans="2:12" ht="274.5" customHeight="1">
      <c r="B31" s="46">
        <v>6</v>
      </c>
      <c r="C31" s="56" t="s">
        <v>43</v>
      </c>
      <c r="D31" s="49" t="s">
        <v>71</v>
      </c>
      <c r="E31" s="7">
        <v>-26500</v>
      </c>
      <c r="F31" s="7">
        <f t="shared" si="2"/>
        <v>-26500</v>
      </c>
      <c r="G31" s="14"/>
      <c r="H31" s="14"/>
      <c r="I31" s="14"/>
      <c r="J31" s="33">
        <f t="shared" si="0"/>
        <v>-26500</v>
      </c>
      <c r="K31" s="62" t="s">
        <v>87</v>
      </c>
    </row>
    <row r="32" spans="2:12" ht="134.44999999999999" customHeight="1">
      <c r="B32" s="46">
        <v>7</v>
      </c>
      <c r="C32" s="56" t="s">
        <v>42</v>
      </c>
      <c r="D32" s="49" t="s">
        <v>72</v>
      </c>
      <c r="E32" s="7">
        <v>-220000</v>
      </c>
      <c r="F32" s="7">
        <f t="shared" si="2"/>
        <v>-220000</v>
      </c>
      <c r="G32" s="14"/>
      <c r="H32" s="14"/>
      <c r="I32" s="14"/>
      <c r="J32" s="33">
        <f t="shared" si="0"/>
        <v>-220000</v>
      </c>
      <c r="K32" s="62" t="s">
        <v>44</v>
      </c>
    </row>
    <row r="33" spans="2:12" ht="168" customHeight="1">
      <c r="B33" s="84">
        <v>8</v>
      </c>
      <c r="C33" s="82" t="s">
        <v>45</v>
      </c>
      <c r="D33" s="49" t="s">
        <v>73</v>
      </c>
      <c r="E33" s="7">
        <v>-60800</v>
      </c>
      <c r="F33" s="7">
        <f t="shared" si="2"/>
        <v>-60800</v>
      </c>
      <c r="G33" s="14"/>
      <c r="H33" s="14"/>
      <c r="I33" s="14"/>
      <c r="J33" s="33">
        <f t="shared" si="0"/>
        <v>-60800</v>
      </c>
      <c r="K33" s="62" t="s">
        <v>48</v>
      </c>
    </row>
    <row r="34" spans="2:12" ht="116.25" customHeight="1">
      <c r="B34" s="86"/>
      <c r="C34" s="87"/>
      <c r="D34" s="49" t="s">
        <v>74</v>
      </c>
      <c r="E34" s="7">
        <v>-10950</v>
      </c>
      <c r="F34" s="7">
        <f t="shared" si="2"/>
        <v>-10950</v>
      </c>
      <c r="G34" s="14"/>
      <c r="H34" s="14"/>
      <c r="I34" s="14"/>
      <c r="J34" s="33">
        <f t="shared" si="0"/>
        <v>-10950</v>
      </c>
      <c r="K34" s="62" t="s">
        <v>49</v>
      </c>
    </row>
    <row r="35" spans="2:12" ht="112.15" customHeight="1">
      <c r="B35" s="86"/>
      <c r="C35" s="87"/>
      <c r="D35" s="49" t="s">
        <v>75</v>
      </c>
      <c r="E35" s="7">
        <v>-112800</v>
      </c>
      <c r="F35" s="7">
        <f t="shared" si="2"/>
        <v>-112800</v>
      </c>
      <c r="G35" s="14"/>
      <c r="H35" s="14"/>
      <c r="I35" s="14"/>
      <c r="J35" s="33">
        <f t="shared" si="0"/>
        <v>-112800</v>
      </c>
      <c r="K35" s="62" t="s">
        <v>50</v>
      </c>
    </row>
    <row r="36" spans="2:12" ht="78" customHeight="1">
      <c r="B36" s="86"/>
      <c r="C36" s="87"/>
      <c r="D36" s="49" t="s">
        <v>76</v>
      </c>
      <c r="E36" s="7">
        <v>-5000</v>
      </c>
      <c r="F36" s="7">
        <f t="shared" si="2"/>
        <v>-5000</v>
      </c>
      <c r="G36" s="14"/>
      <c r="H36" s="14"/>
      <c r="I36" s="14"/>
      <c r="J36" s="33">
        <f t="shared" si="0"/>
        <v>-5000</v>
      </c>
      <c r="K36" s="62" t="s">
        <v>51</v>
      </c>
    </row>
    <row r="37" spans="2:12" ht="103.9" customHeight="1">
      <c r="B37" s="86"/>
      <c r="C37" s="87"/>
      <c r="D37" s="49" t="s">
        <v>77</v>
      </c>
      <c r="E37" s="7">
        <v>-190000</v>
      </c>
      <c r="F37" s="7">
        <f t="shared" si="2"/>
        <v>-190000</v>
      </c>
      <c r="G37" s="14"/>
      <c r="H37" s="14"/>
      <c r="I37" s="14"/>
      <c r="J37" s="33">
        <f t="shared" si="0"/>
        <v>-190000</v>
      </c>
      <c r="K37" s="62" t="s">
        <v>52</v>
      </c>
    </row>
    <row r="38" spans="2:12" ht="82.15" customHeight="1">
      <c r="B38" s="86"/>
      <c r="C38" s="87"/>
      <c r="D38" s="49" t="str">
        <f>D27</f>
        <v>Зняття невикористаних лімітів, програма інформатизації</v>
      </c>
      <c r="E38" s="7">
        <v>-21200</v>
      </c>
      <c r="F38" s="7">
        <f t="shared" si="2"/>
        <v>-21200</v>
      </c>
      <c r="G38" s="14"/>
      <c r="H38" s="14"/>
      <c r="I38" s="14"/>
      <c r="J38" s="33">
        <f t="shared" si="0"/>
        <v>-21200</v>
      </c>
      <c r="K38" s="62" t="s">
        <v>46</v>
      </c>
    </row>
    <row r="39" spans="2:12" ht="106.9" customHeight="1">
      <c r="B39" s="85"/>
      <c r="C39" s="83"/>
      <c r="D39" s="49" t="s">
        <v>78</v>
      </c>
      <c r="E39" s="7">
        <v>-398600</v>
      </c>
      <c r="F39" s="7">
        <f t="shared" si="2"/>
        <v>-398600</v>
      </c>
      <c r="G39" s="14"/>
      <c r="H39" s="14"/>
      <c r="I39" s="14"/>
      <c r="J39" s="33">
        <f t="shared" si="0"/>
        <v>-398600</v>
      </c>
      <c r="K39" s="62" t="s">
        <v>53</v>
      </c>
    </row>
    <row r="40" spans="2:12" ht="128.25" customHeight="1">
      <c r="B40" s="47">
        <v>9</v>
      </c>
      <c r="C40" s="57" t="s">
        <v>79</v>
      </c>
      <c r="D40" s="49" t="s">
        <v>80</v>
      </c>
      <c r="E40" s="7">
        <v>-378600</v>
      </c>
      <c r="F40" s="7">
        <f t="shared" si="2"/>
        <v>-378600</v>
      </c>
      <c r="G40" s="14"/>
      <c r="H40" s="14"/>
      <c r="I40" s="14"/>
      <c r="J40" s="33">
        <f t="shared" si="0"/>
        <v>-378600</v>
      </c>
      <c r="K40" s="62" t="s">
        <v>47</v>
      </c>
    </row>
    <row r="41" spans="2:12" ht="112.15" customHeight="1">
      <c r="B41" s="84">
        <v>10</v>
      </c>
      <c r="C41" s="82" t="s">
        <v>81</v>
      </c>
      <c r="D41" s="49" t="s">
        <v>82</v>
      </c>
      <c r="E41" s="7">
        <v>-1685000</v>
      </c>
      <c r="F41" s="7">
        <f>E41</f>
        <v>-1685000</v>
      </c>
      <c r="G41" s="14"/>
      <c r="H41" s="14"/>
      <c r="I41" s="14"/>
      <c r="J41" s="33">
        <f t="shared" si="0"/>
        <v>-1685000</v>
      </c>
      <c r="K41" s="62" t="s">
        <v>54</v>
      </c>
    </row>
    <row r="42" spans="2:12" ht="175.9" customHeight="1">
      <c r="B42" s="85"/>
      <c r="C42" s="83"/>
      <c r="D42" s="49" t="s">
        <v>83</v>
      </c>
      <c r="E42" s="7">
        <v>-3510000</v>
      </c>
      <c r="F42" s="7">
        <f t="shared" ref="F42:F44" si="3">E42</f>
        <v>-3510000</v>
      </c>
      <c r="G42" s="14"/>
      <c r="H42" s="14"/>
      <c r="I42" s="14"/>
      <c r="J42" s="33">
        <f t="shared" si="0"/>
        <v>-3510000</v>
      </c>
      <c r="K42" s="51" t="s">
        <v>55</v>
      </c>
    </row>
    <row r="43" spans="2:12" ht="177.75" customHeight="1">
      <c r="B43" s="15">
        <v>11</v>
      </c>
      <c r="C43" s="55" t="s">
        <v>84</v>
      </c>
      <c r="D43" s="49" t="s">
        <v>85</v>
      </c>
      <c r="E43" s="7">
        <v>-660000</v>
      </c>
      <c r="F43" s="7">
        <f t="shared" si="3"/>
        <v>-660000</v>
      </c>
      <c r="G43" s="14"/>
      <c r="H43" s="14"/>
      <c r="I43" s="14"/>
      <c r="J43" s="33">
        <f t="shared" si="0"/>
        <v>-660000</v>
      </c>
      <c r="K43" s="51" t="s">
        <v>86</v>
      </c>
    </row>
    <row r="44" spans="2:12" ht="239.45" customHeight="1">
      <c r="B44" s="15">
        <v>12</v>
      </c>
      <c r="C44" s="55" t="s">
        <v>91</v>
      </c>
      <c r="D44" s="49" t="s">
        <v>100</v>
      </c>
      <c r="E44" s="7">
        <v>-1240000</v>
      </c>
      <c r="F44" s="7">
        <f t="shared" si="3"/>
        <v>-1240000</v>
      </c>
      <c r="G44" s="14"/>
      <c r="H44" s="14"/>
      <c r="I44" s="14"/>
      <c r="J44" s="33">
        <f t="shared" si="0"/>
        <v>-1240000</v>
      </c>
      <c r="K44" s="65" t="s">
        <v>103</v>
      </c>
    </row>
    <row r="45" spans="2:12" ht="142.9" customHeight="1">
      <c r="B45" s="15">
        <v>13</v>
      </c>
      <c r="C45" s="55" t="s">
        <v>89</v>
      </c>
      <c r="D45" s="71" t="s">
        <v>96</v>
      </c>
      <c r="E45" s="7" t="s">
        <v>90</v>
      </c>
      <c r="F45" s="7" t="str">
        <f>E45</f>
        <v>( +-) 10 600</v>
      </c>
      <c r="G45" s="14"/>
      <c r="H45" s="14"/>
      <c r="I45" s="14"/>
      <c r="J45" s="33" t="str">
        <f t="shared" si="0"/>
        <v>( +-) 10 600</v>
      </c>
      <c r="K45" s="51" t="s">
        <v>113</v>
      </c>
    </row>
    <row r="46" spans="2:12" ht="261" customHeight="1">
      <c r="B46" s="72">
        <v>14</v>
      </c>
      <c r="C46" s="73" t="s">
        <v>110</v>
      </c>
      <c r="D46" s="74" t="s">
        <v>111</v>
      </c>
      <c r="E46" s="21" t="s">
        <v>112</v>
      </c>
      <c r="F46" s="21" t="str">
        <f>E46</f>
        <v xml:space="preserve">(+-) 11 000 </v>
      </c>
      <c r="G46" s="20"/>
      <c r="H46" s="20"/>
      <c r="I46" s="20"/>
      <c r="J46" s="75" t="str">
        <f>F46</f>
        <v xml:space="preserve">(+-) 11 000 </v>
      </c>
      <c r="K46" s="50" t="s">
        <v>113</v>
      </c>
    </row>
    <row r="47" spans="2:12" s="3" customFormat="1" ht="66" customHeight="1">
      <c r="B47" s="37"/>
      <c r="C47" s="38"/>
      <c r="D47" s="42" t="s">
        <v>9</v>
      </c>
      <c r="E47" s="53">
        <f>SUM(E9:E43)+E44</f>
        <v>-17595884</v>
      </c>
      <c r="F47" s="53">
        <f>SUM(F9:F46)</f>
        <v>-17595884</v>
      </c>
      <c r="G47" s="53">
        <f t="shared" ref="G47:I47" si="4">SUM(G9:G45)</f>
        <v>0</v>
      </c>
      <c r="H47" s="53">
        <f t="shared" si="4"/>
        <v>0</v>
      </c>
      <c r="I47" s="53">
        <f t="shared" si="4"/>
        <v>0</v>
      </c>
      <c r="J47" s="53">
        <f>SUM(J9:J46)</f>
        <v>-17595884</v>
      </c>
      <c r="K47" s="39">
        <f>J47-J44-573259.55</f>
        <v>-16929143.550000001</v>
      </c>
      <c r="L47" s="16"/>
    </row>
    <row r="48" spans="2:12" ht="45.75" hidden="1">
      <c r="E48" s="35"/>
      <c r="F48" s="35"/>
      <c r="K48" s="28"/>
    </row>
    <row r="49" spans="2:12" s="3" customFormat="1" ht="51" hidden="1" customHeight="1">
      <c r="B49" s="19"/>
      <c r="C49" s="22"/>
      <c r="D49" s="44"/>
      <c r="E49" s="36"/>
      <c r="F49" s="36"/>
      <c r="G49" s="17"/>
      <c r="H49" s="17"/>
      <c r="I49" s="17"/>
      <c r="J49" s="18"/>
      <c r="K49" s="29"/>
      <c r="L49" s="16"/>
    </row>
    <row r="50" spans="2:12" ht="28.9" customHeight="1">
      <c r="B50" s="23"/>
      <c r="C50" s="24"/>
      <c r="D50" s="45"/>
      <c r="E50" s="24"/>
      <c r="F50" s="24"/>
      <c r="G50" s="24"/>
      <c r="H50" s="24"/>
      <c r="I50" s="24"/>
      <c r="J50" s="66" t="s">
        <v>101</v>
      </c>
      <c r="K50" s="66" t="s">
        <v>102</v>
      </c>
    </row>
    <row r="51" spans="2:12">
      <c r="B51" s="23"/>
      <c r="C51" s="24"/>
      <c r="D51" s="45"/>
      <c r="E51" s="24"/>
      <c r="F51" s="24"/>
      <c r="G51" s="24"/>
      <c r="H51" s="24"/>
      <c r="I51" s="24"/>
      <c r="J51" s="24"/>
      <c r="K51" s="24"/>
    </row>
    <row r="52" spans="2:12" ht="86.45" customHeight="1">
      <c r="B52" s="23"/>
      <c r="C52" s="24"/>
      <c r="D52" s="45"/>
      <c r="E52" s="24"/>
      <c r="F52" s="24"/>
      <c r="G52" s="24"/>
      <c r="H52" s="24"/>
      <c r="I52" s="24"/>
      <c r="J52" s="24"/>
      <c r="K52" s="24"/>
    </row>
    <row r="53" spans="2:12">
      <c r="B53" s="23"/>
      <c r="C53" s="24"/>
      <c r="D53" s="45"/>
      <c r="E53" s="24"/>
      <c r="F53" s="24"/>
      <c r="G53" s="24"/>
      <c r="H53" s="24"/>
      <c r="I53" s="24"/>
      <c r="J53" s="24"/>
      <c r="K53" s="24"/>
    </row>
    <row r="54" spans="2:12">
      <c r="B54" s="23"/>
      <c r="C54" s="24"/>
      <c r="D54" s="45"/>
      <c r="E54" s="24"/>
      <c r="F54" s="24"/>
      <c r="G54" s="24"/>
      <c r="H54" s="24"/>
      <c r="I54" s="24"/>
      <c r="J54" s="24"/>
      <c r="K54" s="24"/>
    </row>
    <row r="55" spans="2:12">
      <c r="B55" s="23"/>
      <c r="C55" s="24"/>
      <c r="D55" s="45"/>
      <c r="E55" s="24"/>
      <c r="F55" s="24"/>
      <c r="G55" s="24"/>
      <c r="H55" s="24"/>
      <c r="I55" s="24"/>
      <c r="J55" s="24"/>
      <c r="K55" s="24"/>
    </row>
    <row r="56" spans="2:12">
      <c r="B56" s="23"/>
      <c r="C56" s="24"/>
      <c r="D56" s="45"/>
      <c r="E56" s="24"/>
      <c r="F56" s="24"/>
      <c r="G56" s="24"/>
      <c r="H56" s="24"/>
      <c r="I56" s="24"/>
      <c r="J56" s="24"/>
      <c r="K56" s="24"/>
    </row>
    <row r="57" spans="2:12">
      <c r="B57" s="23"/>
      <c r="C57" s="24"/>
      <c r="D57" s="45"/>
      <c r="E57" s="24"/>
      <c r="F57" s="24"/>
      <c r="G57" s="24"/>
      <c r="H57" s="24"/>
      <c r="I57" s="24"/>
      <c r="J57" s="24"/>
      <c r="K57" s="24"/>
    </row>
    <row r="58" spans="2:12" ht="44.45" customHeight="1">
      <c r="J58" s="58"/>
    </row>
  </sheetData>
  <mergeCells count="14">
    <mergeCell ref="C41:C42"/>
    <mergeCell ref="B41:B42"/>
    <mergeCell ref="B33:B39"/>
    <mergeCell ref="C33:C39"/>
    <mergeCell ref="B1:K1"/>
    <mergeCell ref="B8:K8"/>
    <mergeCell ref="B4:K4"/>
    <mergeCell ref="B9:B10"/>
    <mergeCell ref="C9:C10"/>
    <mergeCell ref="C25:C30"/>
    <mergeCell ref="B25:B30"/>
    <mergeCell ref="C11:C14"/>
    <mergeCell ref="B11:B14"/>
    <mergeCell ref="C15:C23"/>
  </mergeCells>
  <printOptions gridLines="1"/>
  <pageMargins left="0" right="0" top="0" bottom="0" header="0" footer="0.23622047244094491"/>
  <pageSetup paperSize="9" scale="33" orientation="portrait" r:id="rId1"/>
  <rowBreaks count="2" manualBreakCount="2">
    <brk id="13" min="1" max="10" man="1"/>
    <brk id="24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2020-12-24T07:20:45Z</cp:lastPrinted>
  <dcterms:created xsi:type="dcterms:W3CDTF">2018-03-12T13:27:15Z</dcterms:created>
  <dcterms:modified xsi:type="dcterms:W3CDTF">2020-12-28T13:02:22Z</dcterms:modified>
</cp:coreProperties>
</file>