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'Лист3'!$A$1:$K$69</definedName>
  </definedNames>
  <calcPr fullCalcOnLoad="1"/>
</workbook>
</file>

<file path=xl/sharedStrings.xml><?xml version="1.0" encoding="utf-8"?>
<sst xmlns="http://schemas.openxmlformats.org/spreadsheetml/2006/main" count="100" uniqueCount="91">
  <si>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</si>
  <si>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</si>
  <si>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</si>
  <si>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</si>
  <si>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</si>
  <si>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</si>
  <si>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</si>
  <si>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</si>
  <si>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</si>
  <si>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</si>
  <si>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</si>
  <si>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</si>
  <si>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</si>
  <si>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</si>
  <si>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</si>
  <si>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</si>
  <si>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</si>
  <si>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</si>
  <si>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</si>
  <si>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</si>
  <si>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</si>
  <si>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</si>
  <si>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</si>
  <si>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</si>
  <si>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</si>
  <si>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</si>
  <si>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</si>
  <si>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</si>
  <si>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</si>
  <si>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</si>
  <si>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</si>
  <si>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</si>
  <si>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</si>
  <si>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</si>
  <si>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</si>
  <si>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</si>
  <si>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</si>
  <si>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</si>
  <si>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</si>
  <si>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</si>
  <si>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</si>
  <si>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</si>
  <si>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</si>
  <si>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</si>
  <si>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</si>
  <si>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</si>
  <si>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</si>
  <si>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</si>
  <si>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</si>
  <si>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</si>
  <si>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</si>
  <si>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</si>
  <si>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</si>
  <si>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</si>
  <si>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</si>
  <si>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</si>
  <si>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</si>
  <si>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</si>
  <si>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</si>
  <si>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</si>
  <si>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</si>
  <si>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</si>
  <si>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</si>
  <si>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</si>
  <si>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</si>
  <si>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</si>
  <si>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</si>
  <si>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</si>
  <si>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</si>
  <si>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</si>
  <si>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</si>
  <si>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</si>
  <si>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</si>
  <si>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</si>
  <si>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</si>
  <si>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</si>
  <si>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</si>
  <si>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</si>
  <si>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</si>
  <si>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</si>
  <si>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</si>
  <si>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</si>
  <si>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</si>
  <si>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</si>
  <si>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</si>
  <si>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</si>
  <si>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</si>
  <si>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>за 2 місяці</t>
  </si>
  <si>
    <t>2 місяці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</si>
  <si>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</si>
  <si>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Інформація про виконання доходної частини бюджету  Ніжинської міської територіальної громади за 2 місяці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</si>
</sst>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88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81" fontId="5" fillId="0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9"/>
      <c r="L1" s="9"/>
      <c r="M1" s="9"/>
      <c r="N1" s="9"/>
    </row>
    <row r="2" spans="1:14" ht="43.5" customHeight="1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10"/>
      <c r="L2" s="10"/>
      <c r="M2" s="10"/>
      <c r="N2" s="10"/>
    </row>
    <row r="3" spans="1:16" ht="30" customHeight="1" thickBot="1">
      <c r="A3" s="3"/>
      <c r="B3" s="42"/>
      <c r="C3" s="3"/>
      <c r="D3" s="3"/>
      <c r="E3" s="3"/>
      <c r="F3" s="5"/>
      <c r="G3" s="5"/>
      <c r="J3" s="8"/>
      <c r="K3" s="8" t="s">
        <v>26</v>
      </c>
      <c r="L3" s="8"/>
      <c r="N3" t="s">
        <v>0</v>
      </c>
      <c r="O3" s="1"/>
      <c r="P3" s="2"/>
    </row>
    <row r="4" spans="1:11" ht="24" customHeight="1">
      <c r="A4" s="64"/>
      <c r="B4" s="12" t="s">
        <v>11</v>
      </c>
      <c r="C4" s="12" t="s">
        <v>34</v>
      </c>
      <c r="D4" s="12" t="s">
        <v>11</v>
      </c>
      <c r="E4" s="12" t="s">
        <v>11</v>
      </c>
      <c r="F4" s="35" t="s">
        <v>9</v>
      </c>
      <c r="G4" s="23" t="s">
        <v>35</v>
      </c>
      <c r="H4" s="67" t="s">
        <v>64</v>
      </c>
      <c r="I4" s="68"/>
      <c r="J4" s="29" t="s">
        <v>35</v>
      </c>
      <c r="K4" s="31" t="s">
        <v>43</v>
      </c>
    </row>
    <row r="5" spans="1:11" ht="21.75" customHeight="1">
      <c r="A5" s="65"/>
      <c r="B5" s="13" t="s">
        <v>8</v>
      </c>
      <c r="C5" s="13" t="s">
        <v>20</v>
      </c>
      <c r="D5" s="13" t="s">
        <v>8</v>
      </c>
      <c r="E5" s="13" t="s">
        <v>8</v>
      </c>
      <c r="F5" s="36" t="s">
        <v>20</v>
      </c>
      <c r="G5" s="24" t="s">
        <v>49</v>
      </c>
      <c r="H5" s="69"/>
      <c r="I5" s="70"/>
      <c r="J5" s="30" t="s">
        <v>21</v>
      </c>
      <c r="K5" s="32" t="s">
        <v>44</v>
      </c>
    </row>
    <row r="6" spans="1:11" ht="22.5" customHeight="1">
      <c r="A6" s="65"/>
      <c r="B6" s="13" t="s">
        <v>79</v>
      </c>
      <c r="C6" s="33" t="s">
        <v>87</v>
      </c>
      <c r="D6" s="13" t="s">
        <v>79</v>
      </c>
      <c r="E6" s="13" t="s">
        <v>88</v>
      </c>
      <c r="F6" s="36" t="s">
        <v>87</v>
      </c>
      <c r="G6" s="24" t="s">
        <v>47</v>
      </c>
      <c r="H6" s="71"/>
      <c r="I6" s="72"/>
      <c r="J6" s="30" t="s">
        <v>33</v>
      </c>
      <c r="K6" s="32" t="s">
        <v>83</v>
      </c>
    </row>
    <row r="7" spans="1:11" ht="54" customHeight="1">
      <c r="A7" s="66"/>
      <c r="B7" s="34" t="s">
        <v>46</v>
      </c>
      <c r="C7" s="33" t="s">
        <v>80</v>
      </c>
      <c r="D7" s="34" t="s">
        <v>24</v>
      </c>
      <c r="E7" s="34" t="s">
        <v>81</v>
      </c>
      <c r="F7" s="37" t="s">
        <v>81</v>
      </c>
      <c r="G7" s="26" t="s">
        <v>48</v>
      </c>
      <c r="H7" s="27" t="s">
        <v>65</v>
      </c>
      <c r="I7" s="28" t="s">
        <v>62</v>
      </c>
      <c r="J7" s="25" t="s">
        <v>82</v>
      </c>
      <c r="K7" s="32" t="s">
        <v>45</v>
      </c>
    </row>
    <row r="8" spans="1:11" ht="23.25" customHeight="1">
      <c r="A8" s="43" t="s">
        <v>13</v>
      </c>
      <c r="B8" s="44"/>
      <c r="C8" s="45"/>
      <c r="D8" s="45"/>
      <c r="E8" s="45"/>
      <c r="F8" s="45"/>
      <c r="G8" s="45"/>
      <c r="H8" s="45"/>
      <c r="I8" s="45"/>
      <c r="J8" s="45"/>
      <c r="K8" s="46"/>
    </row>
    <row r="9" spans="1:11" ht="21.75" customHeight="1">
      <c r="A9" s="43" t="s">
        <v>12</v>
      </c>
      <c r="B9" s="44"/>
      <c r="C9" s="45"/>
      <c r="D9" s="45"/>
      <c r="E9" s="45"/>
      <c r="F9" s="45"/>
      <c r="G9" s="45"/>
      <c r="H9" s="45"/>
      <c r="I9" s="45"/>
      <c r="J9" s="47"/>
      <c r="K9" s="46"/>
    </row>
    <row r="10" spans="1:11" ht="24.75" customHeight="1">
      <c r="A10" s="41" t="s">
        <v>76</v>
      </c>
      <c r="B10" s="14">
        <v>250438600</v>
      </c>
      <c r="C10" s="14">
        <v>29645302.68</v>
      </c>
      <c r="D10" s="14">
        <v>250438600</v>
      </c>
      <c r="E10" s="14">
        <v>41739700</v>
      </c>
      <c r="F10" s="14">
        <v>36559740.34</v>
      </c>
      <c r="G10" s="14">
        <f aca="true" t="shared" si="0" ref="G10:G52">F10-B10</f>
        <v>-213878859.66</v>
      </c>
      <c r="H10" s="14">
        <f>F10-E10</f>
        <v>-5179959.659999996</v>
      </c>
      <c r="I10" s="15">
        <f>IF(E10=0,0,F10/E10*100)</f>
        <v>87.58984932809773</v>
      </c>
      <c r="J10" s="14">
        <f aca="true" t="shared" si="1" ref="J10:J52">F10-C10</f>
        <v>6914437.660000004</v>
      </c>
      <c r="K10" s="48">
        <f aca="true" t="shared" si="2" ref="K10:K52">D10-B10</f>
        <v>0</v>
      </c>
    </row>
    <row r="11" spans="1:11" ht="24.75" customHeight="1">
      <c r="A11" s="41" t="s">
        <v>6</v>
      </c>
      <c r="B11" s="14">
        <v>806100</v>
      </c>
      <c r="C11" s="14">
        <v>53383.86</v>
      </c>
      <c r="D11" s="14">
        <v>806100</v>
      </c>
      <c r="E11" s="14">
        <v>134300</v>
      </c>
      <c r="F11" s="14">
        <v>19867</v>
      </c>
      <c r="G11" s="14">
        <f t="shared" si="0"/>
        <v>-786233</v>
      </c>
      <c r="H11" s="14">
        <f aca="true" t="shared" si="3" ref="H11:H40">F11-E11</f>
        <v>-114433</v>
      </c>
      <c r="I11" s="15">
        <f aca="true" t="shared" si="4" ref="I11:I32">IF(E11=0,0,F11/E11*100)</f>
        <v>14.79300074460164</v>
      </c>
      <c r="J11" s="14">
        <f t="shared" si="1"/>
        <v>-33516.86</v>
      </c>
      <c r="K11" s="48">
        <f t="shared" si="2"/>
        <v>0</v>
      </c>
    </row>
    <row r="12" spans="1:11" ht="91.5" customHeight="1">
      <c r="A12" s="49" t="s">
        <v>56</v>
      </c>
      <c r="B12" s="50">
        <v>0</v>
      </c>
      <c r="C12" s="14">
        <v>200.99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392.34000000000003</v>
      </c>
      <c r="K12" s="48">
        <f t="shared" si="2"/>
        <v>0</v>
      </c>
    </row>
    <row r="13" spans="1:11" ht="68.25" customHeight="1">
      <c r="A13" s="49" t="s">
        <v>71</v>
      </c>
      <c r="B13" s="50">
        <v>0</v>
      </c>
      <c r="C13" s="14">
        <v>20916.41</v>
      </c>
      <c r="D13" s="14">
        <v>0</v>
      </c>
      <c r="E13" s="14">
        <v>0</v>
      </c>
      <c r="F13" s="14">
        <v>2848.95</v>
      </c>
      <c r="G13" s="14">
        <f t="shared" si="0"/>
        <v>2848.95</v>
      </c>
      <c r="H13" s="14">
        <f t="shared" si="3"/>
        <v>2848.95</v>
      </c>
      <c r="I13" s="15">
        <f t="shared" si="4"/>
        <v>0</v>
      </c>
      <c r="J13" s="14">
        <f t="shared" si="1"/>
        <v>-18067.46</v>
      </c>
      <c r="K13" s="48">
        <f t="shared" si="2"/>
        <v>0</v>
      </c>
    </row>
    <row r="14" spans="1:11" ht="48" customHeight="1">
      <c r="A14" s="49" t="s">
        <v>41</v>
      </c>
      <c r="B14" s="50">
        <v>3055700</v>
      </c>
      <c r="C14" s="14">
        <v>349042.79</v>
      </c>
      <c r="D14" s="14">
        <v>3055700</v>
      </c>
      <c r="E14" s="14">
        <v>509400</v>
      </c>
      <c r="F14" s="14">
        <v>0</v>
      </c>
      <c r="G14" s="14">
        <f t="shared" si="0"/>
        <v>-3055700</v>
      </c>
      <c r="H14" s="14">
        <f t="shared" si="3"/>
        <v>-509400</v>
      </c>
      <c r="I14" s="15">
        <f t="shared" si="4"/>
        <v>0</v>
      </c>
      <c r="J14" s="14">
        <f t="shared" si="1"/>
        <v>-349042.79</v>
      </c>
      <c r="K14" s="48">
        <f t="shared" si="2"/>
        <v>0</v>
      </c>
    </row>
    <row r="15" spans="1:11" ht="48" customHeight="1">
      <c r="A15" s="49" t="s">
        <v>42</v>
      </c>
      <c r="B15" s="50">
        <v>10702000</v>
      </c>
      <c r="C15" s="14">
        <v>1077697.37</v>
      </c>
      <c r="D15" s="14">
        <v>10702000</v>
      </c>
      <c r="E15" s="14">
        <v>1783600</v>
      </c>
      <c r="F15" s="14">
        <v>0</v>
      </c>
      <c r="G15" s="14">
        <f t="shared" si="0"/>
        <v>-10702000</v>
      </c>
      <c r="H15" s="14">
        <f t="shared" si="3"/>
        <v>-1783600</v>
      </c>
      <c r="I15" s="15">
        <f t="shared" si="4"/>
        <v>0</v>
      </c>
      <c r="J15" s="14">
        <f t="shared" si="1"/>
        <v>-1077697.37</v>
      </c>
      <c r="K15" s="48">
        <f t="shared" si="2"/>
        <v>0</v>
      </c>
    </row>
    <row r="16" spans="1:11" ht="44.25" customHeight="1">
      <c r="A16" s="51" t="s">
        <v>32</v>
      </c>
      <c r="B16" s="52">
        <v>11292800</v>
      </c>
      <c r="C16" s="14">
        <v>1832279.16</v>
      </c>
      <c r="D16" s="14">
        <v>11292800</v>
      </c>
      <c r="E16" s="14">
        <v>1882200</v>
      </c>
      <c r="F16" s="14">
        <v>1965395.96</v>
      </c>
      <c r="G16" s="14">
        <f t="shared" si="0"/>
        <v>-9327404.04</v>
      </c>
      <c r="H16" s="14">
        <f t="shared" si="3"/>
        <v>83195.95999999996</v>
      </c>
      <c r="I16" s="15">
        <f t="shared" si="4"/>
        <v>104.42014451174157</v>
      </c>
      <c r="J16" s="14">
        <f t="shared" si="1"/>
        <v>133116.80000000005</v>
      </c>
      <c r="K16" s="48">
        <f t="shared" si="2"/>
        <v>0</v>
      </c>
    </row>
    <row r="17" spans="1:11" ht="45.75" customHeight="1">
      <c r="A17" s="53" t="s">
        <v>31</v>
      </c>
      <c r="B17" s="52">
        <v>0</v>
      </c>
      <c r="C17" s="14">
        <v>0</v>
      </c>
      <c r="D17" s="14">
        <v>0</v>
      </c>
      <c r="E17" s="14">
        <v>0</v>
      </c>
      <c r="F17" s="14">
        <v>216368.88</v>
      </c>
      <c r="G17" s="14">
        <f t="shared" si="0"/>
        <v>216368.88</v>
      </c>
      <c r="H17" s="14">
        <f t="shared" si="3"/>
        <v>216368.88</v>
      </c>
      <c r="I17" s="15">
        <f t="shared" si="4"/>
        <v>0</v>
      </c>
      <c r="J17" s="14">
        <f t="shared" si="1"/>
        <v>216368.88</v>
      </c>
      <c r="K17" s="48">
        <f t="shared" si="2"/>
        <v>0</v>
      </c>
    </row>
    <row r="18" spans="1:11" ht="71.25" customHeight="1">
      <c r="A18" s="53" t="s">
        <v>75</v>
      </c>
      <c r="B18" s="52">
        <v>0</v>
      </c>
      <c r="C18" s="14">
        <v>0</v>
      </c>
      <c r="D18" s="14">
        <v>0</v>
      </c>
      <c r="E18" s="14">
        <v>0</v>
      </c>
      <c r="F18" s="14">
        <v>0</v>
      </c>
      <c r="G18" s="14">
        <f t="shared" si="0"/>
        <v>0</v>
      </c>
      <c r="H18" s="14">
        <f t="shared" si="3"/>
        <v>0</v>
      </c>
      <c r="I18" s="15">
        <f t="shared" si="4"/>
        <v>0</v>
      </c>
      <c r="J18" s="14">
        <f t="shared" si="1"/>
        <v>0</v>
      </c>
      <c r="K18" s="48">
        <f t="shared" si="2"/>
        <v>0</v>
      </c>
    </row>
    <row r="19" spans="1:11" ht="25.5" customHeight="1">
      <c r="A19" s="41" t="s">
        <v>17</v>
      </c>
      <c r="B19" s="14">
        <v>59200</v>
      </c>
      <c r="C19" s="14">
        <v>7769</v>
      </c>
      <c r="D19" s="14">
        <v>59200</v>
      </c>
      <c r="E19" s="14">
        <v>9900</v>
      </c>
      <c r="F19" s="14">
        <v>78513.8</v>
      </c>
      <c r="G19" s="14">
        <f t="shared" si="0"/>
        <v>19313.800000000003</v>
      </c>
      <c r="H19" s="14">
        <f t="shared" si="3"/>
        <v>68613.8</v>
      </c>
      <c r="I19" s="15">
        <f t="shared" si="4"/>
        <v>793.0686868686869</v>
      </c>
      <c r="J19" s="14">
        <f t="shared" si="1"/>
        <v>70744.8</v>
      </c>
      <c r="K19" s="48">
        <f t="shared" si="2"/>
        <v>0</v>
      </c>
    </row>
    <row r="20" spans="1:11" ht="69" customHeight="1">
      <c r="A20" s="54" t="s">
        <v>57</v>
      </c>
      <c r="B20" s="14">
        <v>0</v>
      </c>
      <c r="C20" s="14">
        <v>23800</v>
      </c>
      <c r="D20" s="14">
        <v>0</v>
      </c>
      <c r="E20" s="14">
        <v>0</v>
      </c>
      <c r="F20" s="14">
        <v>7176.4</v>
      </c>
      <c r="G20" s="14">
        <f t="shared" si="0"/>
        <v>7176.4</v>
      </c>
      <c r="H20" s="14">
        <f t="shared" si="3"/>
        <v>7176.4</v>
      </c>
      <c r="I20" s="15">
        <f t="shared" si="4"/>
        <v>0</v>
      </c>
      <c r="J20" s="14">
        <f t="shared" si="1"/>
        <v>-16623.6</v>
      </c>
      <c r="K20" s="48">
        <f t="shared" si="2"/>
        <v>0</v>
      </c>
    </row>
    <row r="21" spans="1:11" ht="50.25" customHeight="1">
      <c r="A21" s="49" t="s">
        <v>22</v>
      </c>
      <c r="B21" s="52">
        <v>145700</v>
      </c>
      <c r="C21" s="14">
        <v>38010</v>
      </c>
      <c r="D21" s="14">
        <v>145700</v>
      </c>
      <c r="E21" s="14">
        <v>24200</v>
      </c>
      <c r="F21" s="14">
        <v>36751</v>
      </c>
      <c r="G21" s="14">
        <f t="shared" si="0"/>
        <v>-108949</v>
      </c>
      <c r="H21" s="14">
        <f t="shared" si="3"/>
        <v>12551</v>
      </c>
      <c r="I21" s="15">
        <f t="shared" si="4"/>
        <v>151.86363636363635</v>
      </c>
      <c r="J21" s="14">
        <f t="shared" si="1"/>
        <v>-1259</v>
      </c>
      <c r="K21" s="48">
        <f t="shared" si="2"/>
        <v>0</v>
      </c>
    </row>
    <row r="22" spans="1:12" ht="25.5" customHeight="1">
      <c r="A22" s="54" t="s">
        <v>15</v>
      </c>
      <c r="B22" s="14">
        <v>2327100</v>
      </c>
      <c r="C22" s="14">
        <v>625111.12</v>
      </c>
      <c r="D22" s="14">
        <v>2327100</v>
      </c>
      <c r="E22" s="14">
        <v>387900</v>
      </c>
      <c r="F22" s="14">
        <v>374603.94</v>
      </c>
      <c r="G22" s="14">
        <f t="shared" si="0"/>
        <v>-1952496.06</v>
      </c>
      <c r="H22" s="14">
        <f t="shared" si="3"/>
        <v>-13296.059999999998</v>
      </c>
      <c r="I22" s="15">
        <f t="shared" si="4"/>
        <v>96.5722969837587</v>
      </c>
      <c r="J22" s="14">
        <f t="shared" si="1"/>
        <v>-250507.18</v>
      </c>
      <c r="K22" s="48">
        <f t="shared" si="2"/>
        <v>0</v>
      </c>
      <c r="L22" s="5"/>
    </row>
    <row r="23" spans="1:11" ht="48" customHeight="1">
      <c r="A23" s="54" t="s">
        <v>23</v>
      </c>
      <c r="B23" s="55">
        <v>294300</v>
      </c>
      <c r="C23" s="14">
        <v>26368</v>
      </c>
      <c r="D23" s="14">
        <v>294300</v>
      </c>
      <c r="E23" s="14">
        <v>49000</v>
      </c>
      <c r="F23" s="14">
        <v>61012</v>
      </c>
      <c r="G23" s="14">
        <f t="shared" si="0"/>
        <v>-233288</v>
      </c>
      <c r="H23" s="14">
        <f t="shared" si="3"/>
        <v>12012</v>
      </c>
      <c r="I23" s="15">
        <f t="shared" si="4"/>
        <v>124.5142857142857</v>
      </c>
      <c r="J23" s="14">
        <f t="shared" si="1"/>
        <v>34644</v>
      </c>
      <c r="K23" s="48">
        <f t="shared" si="2"/>
        <v>0</v>
      </c>
    </row>
    <row r="24" spans="1:11" ht="121.5" customHeight="1">
      <c r="A24" s="56" t="s">
        <v>74</v>
      </c>
      <c r="B24" s="55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8">
        <f t="shared" si="2"/>
        <v>0</v>
      </c>
    </row>
    <row r="25" spans="1:13" ht="68.25" customHeight="1">
      <c r="A25" s="54" t="s">
        <v>63</v>
      </c>
      <c r="B25" s="14">
        <v>1000000</v>
      </c>
      <c r="C25" s="14">
        <v>553008.42</v>
      </c>
      <c r="D25" s="14">
        <v>1000000</v>
      </c>
      <c r="E25" s="14">
        <v>166700</v>
      </c>
      <c r="F25" s="14">
        <v>549207.23</v>
      </c>
      <c r="G25" s="14">
        <f t="shared" si="0"/>
        <v>-450792.77</v>
      </c>
      <c r="H25" s="14">
        <f t="shared" si="3"/>
        <v>382507.23</v>
      </c>
      <c r="I25" s="15">
        <f t="shared" si="4"/>
        <v>329.4584463107379</v>
      </c>
      <c r="J25" s="14">
        <f t="shared" si="1"/>
        <v>-3801.1900000000605</v>
      </c>
      <c r="K25" s="48">
        <f t="shared" si="2"/>
        <v>0</v>
      </c>
      <c r="L25" s="5"/>
      <c r="M25" s="5"/>
    </row>
    <row r="26" spans="1:13" ht="24.75" customHeight="1">
      <c r="A26" s="57" t="s">
        <v>14</v>
      </c>
      <c r="B26" s="50">
        <v>81600</v>
      </c>
      <c r="C26" s="14">
        <v>9664.29</v>
      </c>
      <c r="D26" s="14">
        <v>81600</v>
      </c>
      <c r="E26" s="14">
        <v>13600</v>
      </c>
      <c r="F26" s="14">
        <v>10432.15</v>
      </c>
      <c r="G26" s="14">
        <f t="shared" si="0"/>
        <v>-71167.85</v>
      </c>
      <c r="H26" s="14">
        <f t="shared" si="3"/>
        <v>-3167.8500000000004</v>
      </c>
      <c r="I26" s="15">
        <f t="shared" si="4"/>
        <v>76.70698529411764</v>
      </c>
      <c r="J26" s="14">
        <f t="shared" si="1"/>
        <v>767.8599999999988</v>
      </c>
      <c r="K26" s="48">
        <f t="shared" si="2"/>
        <v>0</v>
      </c>
      <c r="L26" s="5"/>
      <c r="M26" s="5"/>
    </row>
    <row r="27" spans="1:13" ht="24.75" customHeight="1">
      <c r="A27" s="41" t="s">
        <v>4</v>
      </c>
      <c r="B27" s="14">
        <v>1474000</v>
      </c>
      <c r="C27" s="14">
        <v>264845.3</v>
      </c>
      <c r="D27" s="14">
        <v>1474000</v>
      </c>
      <c r="E27" s="14">
        <v>245600</v>
      </c>
      <c r="F27" s="14">
        <v>244648.73</v>
      </c>
      <c r="G27" s="14">
        <f t="shared" si="0"/>
        <v>-1229351.27</v>
      </c>
      <c r="H27" s="14">
        <f t="shared" si="3"/>
        <v>-951.2699999999895</v>
      </c>
      <c r="I27" s="15">
        <f t="shared" si="4"/>
        <v>99.61267508143324</v>
      </c>
      <c r="J27" s="14">
        <f t="shared" si="1"/>
        <v>-20196.569999999978</v>
      </c>
      <c r="K27" s="48">
        <f t="shared" si="2"/>
        <v>0</v>
      </c>
      <c r="L27" s="5"/>
      <c r="M27" s="5"/>
    </row>
    <row r="28" spans="1:13" ht="24.75" customHeight="1">
      <c r="A28" s="41" t="s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8">
        <f t="shared" si="2"/>
        <v>0</v>
      </c>
      <c r="L28" s="5"/>
      <c r="M28" s="5"/>
    </row>
    <row r="29" spans="1:13" ht="114.75" customHeight="1">
      <c r="A29" s="54" t="s">
        <v>89</v>
      </c>
      <c r="B29" s="14">
        <v>0</v>
      </c>
      <c r="C29" s="14">
        <v>0</v>
      </c>
      <c r="D29" s="14">
        <v>0</v>
      </c>
      <c r="E29" s="14">
        <v>0</v>
      </c>
      <c r="F29" s="14">
        <v>1227</v>
      </c>
      <c r="G29" s="14">
        <f t="shared" si="0"/>
        <v>1227</v>
      </c>
      <c r="H29" s="14">
        <f t="shared" si="3"/>
        <v>1227</v>
      </c>
      <c r="I29" s="15">
        <f t="shared" si="4"/>
        <v>0</v>
      </c>
      <c r="J29" s="14">
        <f t="shared" si="1"/>
        <v>1227</v>
      </c>
      <c r="K29" s="48">
        <f t="shared" si="2"/>
        <v>0</v>
      </c>
      <c r="L29" s="5"/>
      <c r="M29" s="5"/>
    </row>
    <row r="30" spans="1:13" ht="1.5" customHeight="1" hidden="1">
      <c r="A30" s="41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8">
        <f t="shared" si="2"/>
        <v>0</v>
      </c>
      <c r="L30" s="5"/>
      <c r="M30" s="5"/>
    </row>
    <row r="31" spans="1:13" ht="0.75" customHeight="1" hidden="1">
      <c r="A31" s="54" t="s">
        <v>10</v>
      </c>
      <c r="B31" s="55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8">
        <f t="shared" si="2"/>
        <v>0</v>
      </c>
      <c r="L31" s="5"/>
      <c r="M31" s="5"/>
    </row>
    <row r="32" spans="1:13" ht="24.75" customHeight="1">
      <c r="A32" s="41" t="s">
        <v>7</v>
      </c>
      <c r="B32" s="14">
        <v>0</v>
      </c>
      <c r="C32" s="14">
        <v>1085.92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-1085.92</v>
      </c>
      <c r="K32" s="48">
        <f t="shared" si="2"/>
        <v>0</v>
      </c>
      <c r="L32" s="5"/>
      <c r="M32" s="5"/>
    </row>
    <row r="33" spans="1:13" ht="24.75" customHeight="1">
      <c r="A33" s="43" t="s">
        <v>19</v>
      </c>
      <c r="B33" s="16">
        <f>B34+B38+B39+B40</f>
        <v>104944000</v>
      </c>
      <c r="C33" s="16">
        <f>C34+C38+C39+C40</f>
        <v>25405638.09</v>
      </c>
      <c r="D33" s="16">
        <f>D34+D38+D39+D40</f>
        <v>104944000</v>
      </c>
      <c r="E33" s="16">
        <f>E34+E38+E39+E40</f>
        <v>17490700</v>
      </c>
      <c r="F33" s="16">
        <f>F34+F38+F39+F40</f>
        <v>27540755.270000003</v>
      </c>
      <c r="G33" s="16">
        <f t="shared" si="0"/>
        <v>-77403244.72999999</v>
      </c>
      <c r="H33" s="16">
        <f t="shared" si="3"/>
        <v>10050055.270000003</v>
      </c>
      <c r="I33" s="17">
        <f aca="true" t="shared" si="5" ref="I33:I67">IF(E33=0,0,F33/E33*100)</f>
        <v>157.4594228361358</v>
      </c>
      <c r="J33" s="16">
        <f t="shared" si="1"/>
        <v>2135117.1800000034</v>
      </c>
      <c r="K33" s="58">
        <f t="shared" si="2"/>
        <v>0</v>
      </c>
      <c r="L33" s="5"/>
      <c r="M33" s="5"/>
    </row>
    <row r="34" spans="1:13" ht="24" customHeight="1">
      <c r="A34" s="57" t="s">
        <v>28</v>
      </c>
      <c r="B34" s="50">
        <f>B35+B36+B37</f>
        <v>57739200</v>
      </c>
      <c r="C34" s="14">
        <f>C35+C36+C37</f>
        <v>16089016.65</v>
      </c>
      <c r="D34" s="14">
        <f>D35+D36+D37</f>
        <v>57739200</v>
      </c>
      <c r="E34" s="14">
        <f>E35+E36+E37</f>
        <v>9623200</v>
      </c>
      <c r="F34" s="14">
        <f>F35+F36+F37</f>
        <v>16338639.540000001</v>
      </c>
      <c r="G34" s="14">
        <f t="shared" si="0"/>
        <v>-41400560.46</v>
      </c>
      <c r="H34" s="14">
        <f t="shared" si="3"/>
        <v>6715439.540000001</v>
      </c>
      <c r="I34" s="15">
        <f t="shared" si="5"/>
        <v>169.78385090198685</v>
      </c>
      <c r="J34" s="14">
        <f t="shared" si="1"/>
        <v>249622.8900000006</v>
      </c>
      <c r="K34" s="48">
        <f t="shared" si="2"/>
        <v>0</v>
      </c>
      <c r="L34" s="5"/>
      <c r="M34" s="5"/>
    </row>
    <row r="35" spans="1:13" ht="48" customHeight="1">
      <c r="A35" s="49" t="s">
        <v>27</v>
      </c>
      <c r="B35" s="52">
        <v>9276400</v>
      </c>
      <c r="C35" s="14">
        <v>983081.61</v>
      </c>
      <c r="D35" s="14">
        <v>9276400</v>
      </c>
      <c r="E35" s="14">
        <v>1546100</v>
      </c>
      <c r="F35" s="14">
        <v>929527.82</v>
      </c>
      <c r="G35" s="14">
        <f t="shared" si="0"/>
        <v>-8346872.18</v>
      </c>
      <c r="H35" s="14">
        <f t="shared" si="3"/>
        <v>-616572.18</v>
      </c>
      <c r="I35" s="15">
        <f t="shared" si="5"/>
        <v>60.12080848586766</v>
      </c>
      <c r="J35" s="14">
        <f t="shared" si="1"/>
        <v>-53553.79000000004</v>
      </c>
      <c r="K35" s="48">
        <f t="shared" si="2"/>
        <v>0</v>
      </c>
      <c r="L35" s="5"/>
      <c r="M35" s="5"/>
    </row>
    <row r="36" spans="1:13" ht="24" customHeight="1">
      <c r="A36" s="59" t="s">
        <v>16</v>
      </c>
      <c r="B36" s="50">
        <v>48337800</v>
      </c>
      <c r="C36" s="14">
        <v>15093399.71</v>
      </c>
      <c r="D36" s="14">
        <v>48337800</v>
      </c>
      <c r="E36" s="14">
        <v>8056200</v>
      </c>
      <c r="F36" s="14">
        <v>15384111.72</v>
      </c>
      <c r="G36" s="14">
        <f t="shared" si="0"/>
        <v>-32953688.28</v>
      </c>
      <c r="H36" s="14">
        <f t="shared" si="3"/>
        <v>7327911.720000001</v>
      </c>
      <c r="I36" s="15">
        <f t="shared" si="5"/>
        <v>190.9599031801594</v>
      </c>
      <c r="J36" s="14">
        <f t="shared" si="1"/>
        <v>290712.0099999998</v>
      </c>
      <c r="K36" s="48">
        <f t="shared" si="2"/>
        <v>0</v>
      </c>
      <c r="L36" s="5"/>
      <c r="M36" s="5"/>
    </row>
    <row r="37" spans="1:13" ht="24" customHeight="1">
      <c r="A37" s="59" t="s">
        <v>25</v>
      </c>
      <c r="B37" s="50">
        <v>125000</v>
      </c>
      <c r="C37" s="14">
        <v>12535.33</v>
      </c>
      <c r="D37" s="14">
        <v>125000</v>
      </c>
      <c r="E37" s="14">
        <v>20900</v>
      </c>
      <c r="F37" s="14">
        <v>25000</v>
      </c>
      <c r="G37" s="14">
        <f t="shared" si="0"/>
        <v>-100000</v>
      </c>
      <c r="H37" s="14">
        <f t="shared" si="3"/>
        <v>4100</v>
      </c>
      <c r="I37" s="15">
        <f t="shared" si="5"/>
        <v>119.61722488038278</v>
      </c>
      <c r="J37" s="14">
        <f t="shared" si="1"/>
        <v>12464.67</v>
      </c>
      <c r="K37" s="48">
        <f t="shared" si="2"/>
        <v>0</v>
      </c>
      <c r="L37" s="5"/>
      <c r="M37" s="5"/>
    </row>
    <row r="38" spans="1:13" ht="24" customHeight="1">
      <c r="A38" s="57" t="s">
        <v>77</v>
      </c>
      <c r="B38" s="50">
        <v>131200</v>
      </c>
      <c r="C38" s="14">
        <v>25538.76</v>
      </c>
      <c r="D38" s="14">
        <v>131200</v>
      </c>
      <c r="E38" s="14">
        <v>21900</v>
      </c>
      <c r="F38" s="14">
        <v>31285.15</v>
      </c>
      <c r="G38" s="14">
        <f t="shared" si="0"/>
        <v>-99914.85</v>
      </c>
      <c r="H38" s="14">
        <f t="shared" si="3"/>
        <v>9385.150000000001</v>
      </c>
      <c r="I38" s="15">
        <f t="shared" si="5"/>
        <v>142.85456621004568</v>
      </c>
      <c r="J38" s="14">
        <f t="shared" si="1"/>
        <v>5746.390000000003</v>
      </c>
      <c r="K38" s="48">
        <f t="shared" si="2"/>
        <v>0</v>
      </c>
      <c r="L38" s="5"/>
      <c r="M38" s="5"/>
    </row>
    <row r="39" spans="1:11" ht="24" customHeight="1">
      <c r="A39" s="57" t="s">
        <v>29</v>
      </c>
      <c r="B39" s="50">
        <v>74200</v>
      </c>
      <c r="C39" s="14">
        <v>9786</v>
      </c>
      <c r="D39" s="14">
        <v>74200</v>
      </c>
      <c r="E39" s="14">
        <v>12300</v>
      </c>
      <c r="F39" s="14">
        <v>15863</v>
      </c>
      <c r="G39" s="14">
        <f t="shared" si="0"/>
        <v>-58337</v>
      </c>
      <c r="H39" s="14">
        <f t="shared" si="3"/>
        <v>3563</v>
      </c>
      <c r="I39" s="15">
        <f t="shared" si="5"/>
        <v>128.96747967479675</v>
      </c>
      <c r="J39" s="14">
        <f t="shared" si="1"/>
        <v>6077</v>
      </c>
      <c r="K39" s="48">
        <f t="shared" si="2"/>
        <v>0</v>
      </c>
    </row>
    <row r="40" spans="1:11" ht="24" customHeight="1">
      <c r="A40" s="41" t="s">
        <v>30</v>
      </c>
      <c r="B40" s="14">
        <v>46999400</v>
      </c>
      <c r="C40" s="14">
        <v>9281296.68</v>
      </c>
      <c r="D40" s="14">
        <v>46999400</v>
      </c>
      <c r="E40" s="14">
        <v>7833300</v>
      </c>
      <c r="F40" s="14">
        <v>11154967.58</v>
      </c>
      <c r="G40" s="14">
        <f t="shared" si="0"/>
        <v>-35844432.42</v>
      </c>
      <c r="H40" s="14">
        <f t="shared" si="3"/>
        <v>3321667.58</v>
      </c>
      <c r="I40" s="15">
        <f t="shared" si="5"/>
        <v>142.40444742318053</v>
      </c>
      <c r="J40" s="14">
        <f t="shared" si="1"/>
        <v>1873670.9000000004</v>
      </c>
      <c r="K40" s="48">
        <f t="shared" si="2"/>
        <v>0</v>
      </c>
    </row>
    <row r="41" spans="1:11" ht="24.75" customHeight="1">
      <c r="A41" s="43" t="s">
        <v>86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59934123.39999999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64436800</v>
      </c>
      <c r="F41" s="16">
        <f>F10+F11+F12+F13+F14+F15+F16+F17+F18+F19+F20+F21+F22+F23+F24+F25+F26+F27+F28+F29+F30+F31+F32+F33</f>
        <v>67670281.97999999</v>
      </c>
      <c r="G41" s="16">
        <f t="shared" si="0"/>
        <v>-318950818.02</v>
      </c>
      <c r="H41" s="16">
        <f aca="true" t="shared" si="6" ref="H41:H67">F41-E41</f>
        <v>3233481.9799999893</v>
      </c>
      <c r="I41" s="17">
        <f t="shared" si="5"/>
        <v>105.01806728453305</v>
      </c>
      <c r="J41" s="16">
        <f t="shared" si="1"/>
        <v>7736158.579999998</v>
      </c>
      <c r="K41" s="58">
        <f t="shared" si="2"/>
        <v>0</v>
      </c>
    </row>
    <row r="42" spans="1:11" ht="24.75" customHeight="1">
      <c r="A42" s="60" t="s">
        <v>61</v>
      </c>
      <c r="B42" s="16">
        <f aca="true" t="shared" si="7" ref="B42:G42">B43+B50+B51+B44</f>
        <v>136688500</v>
      </c>
      <c r="C42" s="16">
        <f t="shared" si="7"/>
        <v>25712027.95</v>
      </c>
      <c r="D42" s="16">
        <f t="shared" si="7"/>
        <v>137765500</v>
      </c>
      <c r="E42" s="16">
        <f t="shared" si="7"/>
        <v>19646600</v>
      </c>
      <c r="F42" s="16">
        <f t="shared" si="7"/>
        <v>19636600</v>
      </c>
      <c r="G42" s="16">
        <f t="shared" si="7"/>
        <v>-117051900</v>
      </c>
      <c r="H42" s="16">
        <f>F42-E42</f>
        <v>-10000</v>
      </c>
      <c r="I42" s="39">
        <f t="shared" si="5"/>
        <v>99.94910060773874</v>
      </c>
      <c r="J42" s="16">
        <f t="shared" si="1"/>
        <v>-6075427.949999999</v>
      </c>
      <c r="K42" s="58">
        <f t="shared" si="2"/>
        <v>1077000</v>
      </c>
    </row>
    <row r="43" spans="1:11" ht="24.75" customHeight="1">
      <c r="A43" s="41" t="s">
        <v>67</v>
      </c>
      <c r="B43" s="14">
        <v>14818600</v>
      </c>
      <c r="C43" s="14">
        <v>2832400</v>
      </c>
      <c r="D43" s="14">
        <v>14818600</v>
      </c>
      <c r="E43" s="14">
        <v>2469800</v>
      </c>
      <c r="F43" s="14">
        <v>2469800</v>
      </c>
      <c r="G43" s="14">
        <f t="shared" si="0"/>
        <v>-12348800</v>
      </c>
      <c r="H43" s="14">
        <f t="shared" si="6"/>
        <v>0</v>
      </c>
      <c r="I43" s="40">
        <f t="shared" si="5"/>
        <v>100</v>
      </c>
      <c r="J43" s="14">
        <f t="shared" si="1"/>
        <v>-362600</v>
      </c>
      <c r="K43" s="48">
        <f t="shared" si="2"/>
        <v>0</v>
      </c>
    </row>
    <row r="44" spans="1:11" ht="21" customHeight="1">
      <c r="A44" s="41" t="s">
        <v>68</v>
      </c>
      <c r="B44" s="14">
        <f>B45+B46+B47+B48+B49</f>
        <v>121869900</v>
      </c>
      <c r="C44" s="14">
        <f>C45+C46+C47+C48+C49</f>
        <v>22289100</v>
      </c>
      <c r="D44" s="14">
        <f>D45+D46+D47+D48+D49</f>
        <v>121869900</v>
      </c>
      <c r="E44" s="14">
        <f>E45+E46+E47+E48+E49</f>
        <v>16488800</v>
      </c>
      <c r="F44" s="14">
        <f>F45+F46+F47+F48+F49</f>
        <v>16488800</v>
      </c>
      <c r="G44" s="14">
        <f t="shared" si="0"/>
        <v>-105381100</v>
      </c>
      <c r="H44" s="14">
        <f t="shared" si="6"/>
        <v>0</v>
      </c>
      <c r="I44" s="40">
        <f t="shared" si="5"/>
        <v>100</v>
      </c>
      <c r="J44" s="14">
        <f t="shared" si="1"/>
        <v>-5800300</v>
      </c>
      <c r="K44" s="48">
        <f t="shared" si="2"/>
        <v>0</v>
      </c>
    </row>
    <row r="45" spans="1:11" ht="51" customHeight="1" hidden="1">
      <c r="A45" s="54" t="s">
        <v>73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40">
        <f t="shared" si="5"/>
        <v>0</v>
      </c>
      <c r="J45" s="14">
        <f t="shared" si="1"/>
        <v>0</v>
      </c>
      <c r="K45" s="48">
        <f t="shared" si="2"/>
        <v>0</v>
      </c>
    </row>
    <row r="46" spans="1:11" ht="24.75" customHeight="1" hidden="1">
      <c r="A46" s="41" t="s">
        <v>72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40">
        <f t="shared" si="5"/>
        <v>0</v>
      </c>
      <c r="J46" s="14">
        <f t="shared" si="1"/>
        <v>0</v>
      </c>
      <c r="K46" s="48">
        <f t="shared" si="2"/>
        <v>0</v>
      </c>
    </row>
    <row r="47" spans="1:11" ht="24.75" customHeight="1">
      <c r="A47" s="61" t="s">
        <v>59</v>
      </c>
      <c r="B47" s="62">
        <v>121869900</v>
      </c>
      <c r="C47" s="14">
        <v>13063300</v>
      </c>
      <c r="D47" s="62">
        <v>121869900</v>
      </c>
      <c r="E47" s="14">
        <v>16488800</v>
      </c>
      <c r="F47" s="14">
        <v>16488800</v>
      </c>
      <c r="G47" s="14">
        <f t="shared" si="0"/>
        <v>-105381100</v>
      </c>
      <c r="H47" s="14">
        <f t="shared" si="6"/>
        <v>0</v>
      </c>
      <c r="I47" s="40">
        <f t="shared" si="5"/>
        <v>100</v>
      </c>
      <c r="J47" s="14">
        <f t="shared" si="1"/>
        <v>3425500</v>
      </c>
      <c r="K47" s="48">
        <f t="shared" si="2"/>
        <v>0</v>
      </c>
    </row>
    <row r="48" spans="1:11" ht="24.75" customHeight="1">
      <c r="A48" s="54" t="s">
        <v>60</v>
      </c>
      <c r="B48" s="55">
        <v>0</v>
      </c>
      <c r="C48" s="14">
        <v>9225800</v>
      </c>
      <c r="D48" s="55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40">
        <f t="shared" si="5"/>
        <v>0</v>
      </c>
      <c r="J48" s="14">
        <f t="shared" si="1"/>
        <v>-9225800</v>
      </c>
      <c r="K48" s="48">
        <f t="shared" si="2"/>
        <v>0</v>
      </c>
    </row>
    <row r="49" spans="1:11" ht="45.75" customHeight="1">
      <c r="A49" s="54" t="s">
        <v>70</v>
      </c>
      <c r="B49" s="55">
        <v>0</v>
      </c>
      <c r="C49" s="14">
        <v>0</v>
      </c>
      <c r="D49" s="55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40">
        <f t="shared" si="5"/>
        <v>0</v>
      </c>
      <c r="J49" s="14">
        <f t="shared" si="1"/>
        <v>0</v>
      </c>
      <c r="K49" s="48">
        <f t="shared" si="2"/>
        <v>0</v>
      </c>
    </row>
    <row r="50" spans="1:11" ht="45" customHeight="1">
      <c r="A50" s="54" t="s">
        <v>69</v>
      </c>
      <c r="B50" s="55">
        <v>0</v>
      </c>
      <c r="C50" s="14">
        <v>0</v>
      </c>
      <c r="D50" s="55">
        <v>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40">
        <f t="shared" si="5"/>
        <v>0</v>
      </c>
      <c r="J50" s="14">
        <f t="shared" si="1"/>
        <v>0</v>
      </c>
      <c r="K50" s="48">
        <f t="shared" si="2"/>
        <v>0</v>
      </c>
    </row>
    <row r="51" spans="1:11" ht="45" customHeight="1">
      <c r="A51" s="54" t="s">
        <v>66</v>
      </c>
      <c r="B51" s="55">
        <v>0</v>
      </c>
      <c r="C51" s="14">
        <v>590527.95</v>
      </c>
      <c r="D51" s="14">
        <v>1077000</v>
      </c>
      <c r="E51" s="14">
        <v>688000</v>
      </c>
      <c r="F51" s="14">
        <v>678000</v>
      </c>
      <c r="G51" s="14">
        <f t="shared" si="0"/>
        <v>678000</v>
      </c>
      <c r="H51" s="14">
        <f t="shared" si="6"/>
        <v>-10000</v>
      </c>
      <c r="I51" s="40">
        <f t="shared" si="5"/>
        <v>98.54651162790698</v>
      </c>
      <c r="J51" s="14">
        <f t="shared" si="1"/>
        <v>87472.05000000005</v>
      </c>
      <c r="K51" s="48">
        <f t="shared" si="2"/>
        <v>1077000</v>
      </c>
    </row>
    <row r="52" spans="1:11" ht="24.75" customHeight="1">
      <c r="A52" s="43" t="s">
        <v>85</v>
      </c>
      <c r="B52" s="16">
        <f>B41+B42</f>
        <v>523309600</v>
      </c>
      <c r="C52" s="16">
        <f>C41+C42</f>
        <v>85646151.35</v>
      </c>
      <c r="D52" s="16">
        <f>D41+D42</f>
        <v>524386600</v>
      </c>
      <c r="E52" s="16">
        <f>E41+E42</f>
        <v>84083400</v>
      </c>
      <c r="F52" s="16">
        <f>F41+F42</f>
        <v>87306881.97999999</v>
      </c>
      <c r="G52" s="16">
        <f t="shared" si="0"/>
        <v>-436002718.02</v>
      </c>
      <c r="H52" s="16">
        <f t="shared" si="6"/>
        <v>3223481.9799999893</v>
      </c>
      <c r="I52" s="17">
        <f t="shared" si="5"/>
        <v>103.83367225873357</v>
      </c>
      <c r="J52" s="16">
        <f t="shared" si="1"/>
        <v>1660730.6299999952</v>
      </c>
      <c r="K52" s="58">
        <f t="shared" si="2"/>
        <v>1077000</v>
      </c>
    </row>
    <row r="53" spans="1:11" ht="24" customHeight="1">
      <c r="A53" s="43" t="s">
        <v>36</v>
      </c>
      <c r="B53" s="16"/>
      <c r="C53" s="16"/>
      <c r="D53" s="16"/>
      <c r="E53" s="16"/>
      <c r="F53" s="14"/>
      <c r="G53" s="14"/>
      <c r="H53" s="14"/>
      <c r="I53" s="15"/>
      <c r="J53" s="14"/>
      <c r="K53" s="48"/>
    </row>
    <row r="54" spans="1:11" ht="25.5" customHeight="1">
      <c r="A54" s="54" t="s">
        <v>50</v>
      </c>
      <c r="B54" s="55">
        <v>10145440</v>
      </c>
      <c r="C54" s="14">
        <v>1298887.23</v>
      </c>
      <c r="D54" s="14">
        <v>10145440</v>
      </c>
      <c r="E54" s="14">
        <v>1690906.67</v>
      </c>
      <c r="F54" s="14">
        <v>952317.02</v>
      </c>
      <c r="G54" s="14">
        <f aca="true" t="shared" si="8" ref="G54:G67">F54-B54</f>
        <v>-9193122.98</v>
      </c>
      <c r="H54" s="14">
        <f t="shared" si="6"/>
        <v>-738589.6499999999</v>
      </c>
      <c r="I54" s="15">
        <f t="shared" si="5"/>
        <v>56.31990439779862</v>
      </c>
      <c r="J54" s="14">
        <f aca="true" t="shared" si="9" ref="J54:J67">F54-C54</f>
        <v>-346570.20999999996</v>
      </c>
      <c r="K54" s="48">
        <f aca="true" t="shared" si="10" ref="K54:K67">D54-B54</f>
        <v>0</v>
      </c>
    </row>
    <row r="55" spans="1:11" ht="48" customHeight="1">
      <c r="A55" s="54" t="s">
        <v>37</v>
      </c>
      <c r="B55" s="55">
        <v>0</v>
      </c>
      <c r="C55" s="14">
        <v>231.66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f t="shared" si="6"/>
        <v>0</v>
      </c>
      <c r="I55" s="15">
        <f t="shared" si="5"/>
        <v>0</v>
      </c>
      <c r="J55" s="14">
        <f t="shared" si="9"/>
        <v>-231.66</v>
      </c>
      <c r="K55" s="48">
        <f t="shared" si="10"/>
        <v>0</v>
      </c>
    </row>
    <row r="56" spans="1:11" ht="45" customHeight="1">
      <c r="A56" s="54" t="s">
        <v>38</v>
      </c>
      <c r="B56" s="55">
        <v>560000</v>
      </c>
      <c r="C56" s="14">
        <v>138212.28</v>
      </c>
      <c r="D56" s="14">
        <v>560000</v>
      </c>
      <c r="E56" s="14">
        <v>93400</v>
      </c>
      <c r="F56" s="14">
        <v>129088.07</v>
      </c>
      <c r="G56" s="14">
        <f t="shared" si="8"/>
        <v>-430911.93</v>
      </c>
      <c r="H56" s="14">
        <f t="shared" si="6"/>
        <v>35688.07000000001</v>
      </c>
      <c r="I56" s="15">
        <f t="shared" si="5"/>
        <v>138.2099250535332</v>
      </c>
      <c r="J56" s="14">
        <f t="shared" si="9"/>
        <v>-9124.209999999992</v>
      </c>
      <c r="K56" s="48">
        <f t="shared" si="10"/>
        <v>0</v>
      </c>
    </row>
    <row r="57" spans="1:11" ht="0.75" customHeight="1" hidden="1">
      <c r="A57" s="54" t="s">
        <v>51</v>
      </c>
      <c r="B57" s="55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  <c r="H57" s="14">
        <f t="shared" si="6"/>
        <v>0</v>
      </c>
      <c r="I57" s="15">
        <f t="shared" si="5"/>
        <v>0</v>
      </c>
      <c r="J57" s="14">
        <f t="shared" si="9"/>
        <v>0</v>
      </c>
      <c r="K57" s="48">
        <f t="shared" si="10"/>
        <v>0</v>
      </c>
    </row>
    <row r="58" spans="1:11" ht="69" customHeight="1">
      <c r="A58" s="54" t="s">
        <v>39</v>
      </c>
      <c r="B58" s="55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8"/>
        <v>0</v>
      </c>
      <c r="H58" s="14">
        <f t="shared" si="6"/>
        <v>0</v>
      </c>
      <c r="I58" s="15">
        <f t="shared" si="5"/>
        <v>0</v>
      </c>
      <c r="J58" s="14">
        <f t="shared" si="9"/>
        <v>0</v>
      </c>
      <c r="K58" s="48">
        <f t="shared" si="10"/>
        <v>0</v>
      </c>
    </row>
    <row r="59" spans="1:11" ht="48" customHeight="1">
      <c r="A59" s="54" t="s">
        <v>40</v>
      </c>
      <c r="B59" s="55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f t="shared" si="6"/>
        <v>0</v>
      </c>
      <c r="I59" s="15">
        <f t="shared" si="5"/>
        <v>0</v>
      </c>
      <c r="J59" s="14">
        <f t="shared" si="9"/>
        <v>0</v>
      </c>
      <c r="K59" s="48">
        <f t="shared" si="10"/>
        <v>0</v>
      </c>
    </row>
    <row r="60" spans="1:11" ht="24" customHeight="1">
      <c r="A60" s="60" t="s">
        <v>18</v>
      </c>
      <c r="B60" s="16">
        <f>B61+B62+B63</f>
        <v>2000000</v>
      </c>
      <c r="C60" s="16">
        <f>C61+C62+C63</f>
        <v>45262.16</v>
      </c>
      <c r="D60" s="16">
        <f>D61+D62+D63</f>
        <v>2000000</v>
      </c>
      <c r="E60" s="16">
        <f>E61+E62+E63</f>
        <v>333200</v>
      </c>
      <c r="F60" s="16">
        <f>F61+F62+F63</f>
        <v>985807</v>
      </c>
      <c r="G60" s="16">
        <f t="shared" si="8"/>
        <v>-1014193</v>
      </c>
      <c r="H60" s="16">
        <f t="shared" si="6"/>
        <v>652607</v>
      </c>
      <c r="I60" s="17">
        <f t="shared" si="5"/>
        <v>295.86044417767107</v>
      </c>
      <c r="J60" s="16">
        <f t="shared" si="9"/>
        <v>940544.84</v>
      </c>
      <c r="K60" s="58">
        <f t="shared" si="10"/>
        <v>0</v>
      </c>
    </row>
    <row r="61" spans="1:11" ht="25.5" customHeight="1">
      <c r="A61" s="41" t="s">
        <v>54</v>
      </c>
      <c r="B61" s="14">
        <v>900000</v>
      </c>
      <c r="C61" s="14">
        <v>0</v>
      </c>
      <c r="D61" s="14">
        <v>900000</v>
      </c>
      <c r="E61" s="14">
        <v>150000</v>
      </c>
      <c r="F61" s="14">
        <v>0</v>
      </c>
      <c r="G61" s="14">
        <f t="shared" si="8"/>
        <v>-900000</v>
      </c>
      <c r="H61" s="14">
        <f t="shared" si="6"/>
        <v>-150000</v>
      </c>
      <c r="I61" s="15">
        <f t="shared" si="5"/>
        <v>0</v>
      </c>
      <c r="J61" s="14">
        <f t="shared" si="9"/>
        <v>0</v>
      </c>
      <c r="K61" s="48">
        <f t="shared" si="10"/>
        <v>0</v>
      </c>
    </row>
    <row r="62" spans="1:11" ht="24.75" customHeight="1">
      <c r="A62" s="41" t="s">
        <v>53</v>
      </c>
      <c r="B62" s="14">
        <v>1100000</v>
      </c>
      <c r="C62" s="14">
        <v>4386</v>
      </c>
      <c r="D62" s="14">
        <v>1100000</v>
      </c>
      <c r="E62" s="14">
        <v>183200</v>
      </c>
      <c r="F62" s="14">
        <v>985807</v>
      </c>
      <c r="G62" s="14">
        <f t="shared" si="8"/>
        <v>-114193</v>
      </c>
      <c r="H62" s="14">
        <f t="shared" si="6"/>
        <v>802607</v>
      </c>
      <c r="I62" s="15">
        <f t="shared" si="5"/>
        <v>538.1042576419213</v>
      </c>
      <c r="J62" s="14">
        <f t="shared" si="9"/>
        <v>981421</v>
      </c>
      <c r="K62" s="48">
        <f t="shared" si="10"/>
        <v>0</v>
      </c>
    </row>
    <row r="63" spans="1:11" ht="46.5" customHeight="1">
      <c r="A63" s="54" t="s">
        <v>52</v>
      </c>
      <c r="B63" s="14">
        <v>0</v>
      </c>
      <c r="C63" s="14">
        <v>40876.16</v>
      </c>
      <c r="D63" s="14">
        <v>0</v>
      </c>
      <c r="E63" s="14">
        <v>0</v>
      </c>
      <c r="F63" s="14">
        <v>0</v>
      </c>
      <c r="G63" s="14">
        <f t="shared" si="8"/>
        <v>0</v>
      </c>
      <c r="H63" s="14">
        <f t="shared" si="6"/>
        <v>0</v>
      </c>
      <c r="I63" s="15">
        <f t="shared" si="5"/>
        <v>0</v>
      </c>
      <c r="J63" s="14">
        <f t="shared" si="9"/>
        <v>-40876.16</v>
      </c>
      <c r="K63" s="48">
        <f t="shared" si="10"/>
        <v>0</v>
      </c>
    </row>
    <row r="64" spans="1:11" ht="0.75" customHeight="1" hidden="1">
      <c r="A64" s="41" t="s">
        <v>55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f t="shared" si="6"/>
        <v>0</v>
      </c>
      <c r="I64" s="15">
        <f t="shared" si="5"/>
        <v>0</v>
      </c>
      <c r="J64" s="14">
        <f t="shared" si="9"/>
        <v>0</v>
      </c>
      <c r="K64" s="48">
        <f t="shared" si="10"/>
        <v>0</v>
      </c>
    </row>
    <row r="65" spans="1:11" ht="24.75" customHeight="1">
      <c r="A65" s="41" t="s">
        <v>58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f t="shared" si="6"/>
        <v>0</v>
      </c>
      <c r="I65" s="15">
        <f t="shared" si="5"/>
        <v>0</v>
      </c>
      <c r="J65" s="14">
        <f t="shared" si="9"/>
        <v>0</v>
      </c>
      <c r="K65" s="48">
        <f t="shared" si="10"/>
        <v>0</v>
      </c>
    </row>
    <row r="66" spans="1:11" ht="24" customHeight="1">
      <c r="A66" s="43" t="s">
        <v>3</v>
      </c>
      <c r="B66" s="16">
        <f>B54+B55+B56+B57+B58+B59+B60+B64+B65</f>
        <v>12705440</v>
      </c>
      <c r="C66" s="16">
        <f>C54+C55+C56+C57+C58+C59+C60+C64+C65</f>
        <v>1482593.3299999998</v>
      </c>
      <c r="D66" s="16">
        <f>D54+D55+D56+D57+D58+D59+D60+D64+D65</f>
        <v>12705440</v>
      </c>
      <c r="E66" s="16">
        <f>E54+E55+E56+E57+E58+E59+E60+E64+E65</f>
        <v>2117506.67</v>
      </c>
      <c r="F66" s="16">
        <f>F54+F55+F56+F57+F58+F59+F60+F64+F65</f>
        <v>2067212.09</v>
      </c>
      <c r="G66" s="16">
        <f t="shared" si="8"/>
        <v>-10638227.91</v>
      </c>
      <c r="H66" s="16">
        <f t="shared" si="6"/>
        <v>-50294.57999999984</v>
      </c>
      <c r="I66" s="17">
        <f t="shared" si="5"/>
        <v>97.62482070481508</v>
      </c>
      <c r="J66" s="16">
        <f t="shared" si="9"/>
        <v>584618.7600000002</v>
      </c>
      <c r="K66" s="58">
        <f t="shared" si="10"/>
        <v>0</v>
      </c>
    </row>
    <row r="67" spans="1:11" ht="24" customHeight="1" thickBot="1">
      <c r="A67" s="11" t="s">
        <v>1</v>
      </c>
      <c r="B67" s="18">
        <f>B52+B66</f>
        <v>536015040</v>
      </c>
      <c r="C67" s="19">
        <f>C52+C66</f>
        <v>87128744.67999999</v>
      </c>
      <c r="D67" s="19">
        <f>D52+D66</f>
        <v>537092040</v>
      </c>
      <c r="E67" s="19">
        <f>E52+E66</f>
        <v>86200906.67</v>
      </c>
      <c r="F67" s="19">
        <f>F52+F66</f>
        <v>89374094.07</v>
      </c>
      <c r="G67" s="19">
        <f t="shared" si="8"/>
        <v>-446640945.93</v>
      </c>
      <c r="H67" s="19">
        <f t="shared" si="6"/>
        <v>3173187.399999991</v>
      </c>
      <c r="I67" s="20">
        <f t="shared" si="5"/>
        <v>103.68115316019563</v>
      </c>
      <c r="J67" s="21">
        <f t="shared" si="9"/>
        <v>2245349.3900000006</v>
      </c>
      <c r="K67" s="22">
        <f t="shared" si="10"/>
        <v>1077000</v>
      </c>
    </row>
    <row r="68" spans="1:13" ht="42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</row>
    <row r="69" spans="1:13" ht="24" customHeight="1">
      <c r="A69" s="38" t="s">
        <v>2</v>
      </c>
      <c r="B69" s="38"/>
      <c r="C69" s="38"/>
      <c r="D69" s="38"/>
      <c r="E69" s="38"/>
      <c r="F69" s="38"/>
      <c r="G69" s="38"/>
      <c r="H69" s="63" t="s">
        <v>84</v>
      </c>
      <c r="I69" s="63"/>
      <c r="J69" s="63"/>
      <c r="K69" s="63"/>
      <c r="L69" s="6"/>
      <c r="M69" s="6"/>
    </row>
    <row r="70" ht="16.5" customHeight="1"/>
    <row r="71" ht="22.5" customHeight="1"/>
    <row r="72" ht="16.5" customHeight="1"/>
    <row r="73" ht="27" customHeight="1" hidden="1"/>
    <row r="80" spans="15:16" ht="12.75">
      <c r="O80" s="4"/>
      <c r="P80" s="4"/>
    </row>
  </sheetData>
  <sheetProtection/>
  <mergeCells count="5">
    <mergeCell ref="H69:K69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2021-03-01T08:02:51Z</cp:lastPrinted>
  <dcterms:created xsi:type="dcterms:W3CDTF">2001-12-13T10:05:27Z</dcterms:created>
  <dcterms:modified xsi:type="dcterms:W3CDTF">2021-03-10T13:20:29Z</dcterms:modified>
  <cp:category/>
  <cp:version/>
  <cp:contentType/>
  <cp:contentStatus/>
</cp:coreProperties>
</file>