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розвитку'!$A$2:$Y$306</definedName>
  </definedNames>
  <calcPr calcId="125725"/>
</workbook>
</file>

<file path=xl/calcChain.xml><?xml version="1.0" encoding="utf-8"?>
<calcChain xmlns="http://schemas.openxmlformats.org/spreadsheetml/2006/main">
  <c r="F291" i="30"/>
  <c r="G291"/>
  <c r="J291"/>
  <c r="K291"/>
  <c r="L291"/>
  <c r="M291"/>
  <c r="N291"/>
  <c r="O291"/>
  <c r="P291"/>
  <c r="Q291"/>
  <c r="R291"/>
  <c r="S291"/>
  <c r="T291"/>
  <c r="U291"/>
  <c r="V291"/>
  <c r="W291"/>
  <c r="E291"/>
  <c r="I298"/>
  <c r="J298"/>
  <c r="K298"/>
  <c r="L298"/>
  <c r="M298"/>
  <c r="N298"/>
  <c r="O298"/>
  <c r="P298"/>
  <c r="Q298"/>
  <c r="R298"/>
  <c r="S298"/>
  <c r="T298"/>
  <c r="U298"/>
  <c r="L292"/>
  <c r="M292"/>
  <c r="N292"/>
  <c r="O292"/>
  <c r="P292"/>
  <c r="Q292"/>
  <c r="R292"/>
  <c r="S292"/>
  <c r="T292"/>
  <c r="U292"/>
  <c r="Y256"/>
  <c r="Y255"/>
  <c r="Y254"/>
  <c r="Y253"/>
  <c r="Y252"/>
  <c r="V283" l="1"/>
  <c r="H283" s="1"/>
  <c r="F295" l="1"/>
  <c r="F294"/>
  <c r="G294"/>
  <c r="W294"/>
  <c r="F293"/>
  <c r="G293"/>
  <c r="G295" s="1"/>
  <c r="W293"/>
  <c r="F299"/>
  <c r="G299"/>
  <c r="W299"/>
  <c r="W298" s="1"/>
  <c r="E299"/>
  <c r="E298" s="1"/>
  <c r="E294"/>
  <c r="E293"/>
  <c r="G306" l="1"/>
  <c r="G298"/>
  <c r="F306"/>
  <c r="F298"/>
  <c r="V61"/>
  <c r="J278"/>
  <c r="V279"/>
  <c r="H279" s="1"/>
  <c r="H278" s="1"/>
  <c r="F278"/>
  <c r="G278"/>
  <c r="F224" l="1"/>
  <c r="G224"/>
  <c r="I224"/>
  <c r="J224"/>
  <c r="K224"/>
  <c r="L224"/>
  <c r="M224"/>
  <c r="N224"/>
  <c r="O224"/>
  <c r="P224"/>
  <c r="Q224"/>
  <c r="R224"/>
  <c r="S224"/>
  <c r="T224"/>
  <c r="U224"/>
  <c r="W224"/>
  <c r="E224"/>
  <c r="F222" l="1"/>
  <c r="G222"/>
  <c r="I222"/>
  <c r="J222"/>
  <c r="K222"/>
  <c r="L222"/>
  <c r="M222"/>
  <c r="N222"/>
  <c r="O222"/>
  <c r="P222"/>
  <c r="Q222"/>
  <c r="R222"/>
  <c r="S222"/>
  <c r="T222"/>
  <c r="U222"/>
  <c r="W222"/>
  <c r="E222"/>
  <c r="H203" l="1"/>
  <c r="X203" s="1"/>
  <c r="H204"/>
  <c r="X204" s="1"/>
  <c r="Y203"/>
  <c r="Y204"/>
  <c r="V203"/>
  <c r="V204"/>
  <c r="F194"/>
  <c r="G194"/>
  <c r="I194"/>
  <c r="J194"/>
  <c r="K194"/>
  <c r="L194"/>
  <c r="M194"/>
  <c r="N194"/>
  <c r="O194"/>
  <c r="P194"/>
  <c r="Q194"/>
  <c r="R194"/>
  <c r="S194"/>
  <c r="T194"/>
  <c r="U194"/>
  <c r="W194"/>
  <c r="E194"/>
  <c r="H188"/>
  <c r="Y188"/>
  <c r="X188"/>
  <c r="F186"/>
  <c r="G186"/>
  <c r="I186"/>
  <c r="J186"/>
  <c r="K186"/>
  <c r="L186"/>
  <c r="M186"/>
  <c r="N186"/>
  <c r="O186"/>
  <c r="P186"/>
  <c r="Q186"/>
  <c r="R186"/>
  <c r="S186"/>
  <c r="T186"/>
  <c r="U186"/>
  <c r="W186"/>
  <c r="E186"/>
  <c r="V176"/>
  <c r="H176" s="1"/>
  <c r="X176" s="1"/>
  <c r="Y176"/>
  <c r="F174"/>
  <c r="G174"/>
  <c r="I174"/>
  <c r="J174"/>
  <c r="K174"/>
  <c r="L174"/>
  <c r="M174"/>
  <c r="N174"/>
  <c r="O174"/>
  <c r="P174"/>
  <c r="Q174"/>
  <c r="R174"/>
  <c r="S174"/>
  <c r="T174"/>
  <c r="U174"/>
  <c r="W174"/>
  <c r="E174"/>
  <c r="V51" l="1"/>
  <c r="Y33"/>
  <c r="Y35"/>
  <c r="Y37"/>
  <c r="Y38"/>
  <c r="Y39"/>
  <c r="Y40"/>
  <c r="Y41"/>
  <c r="Y42"/>
  <c r="Y43"/>
  <c r="Y44"/>
  <c r="Y45"/>
  <c r="Y47"/>
  <c r="Y48"/>
  <c r="Y49"/>
  <c r="Y51"/>
  <c r="F50"/>
  <c r="G50"/>
  <c r="I50"/>
  <c r="J50"/>
  <c r="K50"/>
  <c r="L50"/>
  <c r="M50"/>
  <c r="N50"/>
  <c r="O50"/>
  <c r="P50"/>
  <c r="Q50"/>
  <c r="R50"/>
  <c r="S50"/>
  <c r="T50"/>
  <c r="U50"/>
  <c r="W50"/>
  <c r="E50"/>
  <c r="V33"/>
  <c r="H33" s="1"/>
  <c r="V35"/>
  <c r="H35" s="1"/>
  <c r="V37"/>
  <c r="H37" s="1"/>
  <c r="V38"/>
  <c r="H38" s="1"/>
  <c r="V39"/>
  <c r="H39" s="1"/>
  <c r="V40"/>
  <c r="H40" s="1"/>
  <c r="V41"/>
  <c r="H41" s="1"/>
  <c r="V42"/>
  <c r="H42" s="1"/>
  <c r="V43"/>
  <c r="H43" s="1"/>
  <c r="V44"/>
  <c r="H44" s="1"/>
  <c r="V45"/>
  <c r="H45" s="1"/>
  <c r="V47"/>
  <c r="H47" s="1"/>
  <c r="V48"/>
  <c r="H48" s="1"/>
  <c r="V49"/>
  <c r="F30"/>
  <c r="G30"/>
  <c r="I30"/>
  <c r="J30"/>
  <c r="K30"/>
  <c r="L30"/>
  <c r="M30"/>
  <c r="N30"/>
  <c r="O30"/>
  <c r="P30"/>
  <c r="Q30"/>
  <c r="R30"/>
  <c r="S30"/>
  <c r="T30"/>
  <c r="U30"/>
  <c r="W30"/>
  <c r="E30"/>
  <c r="V29"/>
  <c r="V28" s="1"/>
  <c r="Y29"/>
  <c r="F28"/>
  <c r="G28"/>
  <c r="I28"/>
  <c r="J28"/>
  <c r="K28"/>
  <c r="L28"/>
  <c r="M28"/>
  <c r="N28"/>
  <c r="O28"/>
  <c r="P28"/>
  <c r="Q28"/>
  <c r="R28"/>
  <c r="S28"/>
  <c r="T28"/>
  <c r="U28"/>
  <c r="W28"/>
  <c r="E28"/>
  <c r="Y13"/>
  <c r="Y14"/>
  <c r="Y15"/>
  <c r="Y16"/>
  <c r="Y17"/>
  <c r="Y18"/>
  <c r="Y19"/>
  <c r="Y20"/>
  <c r="Y21"/>
  <c r="Y22"/>
  <c r="Y23"/>
  <c r="V50" l="1"/>
  <c r="H51"/>
  <c r="Y50"/>
  <c r="Y28"/>
  <c r="H49"/>
  <c r="X49" s="1"/>
  <c r="H29"/>
  <c r="W155"/>
  <c r="W153"/>
  <c r="F153"/>
  <c r="G153"/>
  <c r="I153"/>
  <c r="J153"/>
  <c r="K153"/>
  <c r="L153"/>
  <c r="M153"/>
  <c r="N153"/>
  <c r="O153"/>
  <c r="P153"/>
  <c r="Q153"/>
  <c r="R153"/>
  <c r="S153"/>
  <c r="T153"/>
  <c r="U153"/>
  <c r="V277"/>
  <c r="H277" s="1"/>
  <c r="X29" l="1"/>
  <c r="X28" s="1"/>
  <c r="X51"/>
  <c r="X50" s="1"/>
  <c r="H50"/>
  <c r="H28"/>
  <c r="F72"/>
  <c r="G72"/>
  <c r="I72"/>
  <c r="J72"/>
  <c r="K72"/>
  <c r="L72"/>
  <c r="M72"/>
  <c r="N72"/>
  <c r="O72"/>
  <c r="P72"/>
  <c r="Q72"/>
  <c r="R72"/>
  <c r="S72"/>
  <c r="T72"/>
  <c r="U72"/>
  <c r="W72"/>
  <c r="F85"/>
  <c r="G85"/>
  <c r="I85"/>
  <c r="J85"/>
  <c r="K85"/>
  <c r="L85"/>
  <c r="M85"/>
  <c r="N85"/>
  <c r="O85"/>
  <c r="P85"/>
  <c r="Q85"/>
  <c r="R85"/>
  <c r="S85"/>
  <c r="T85"/>
  <c r="U85"/>
  <c r="W85"/>
  <c r="F233"/>
  <c r="G233"/>
  <c r="I233"/>
  <c r="J233"/>
  <c r="K233"/>
  <c r="L233"/>
  <c r="M233"/>
  <c r="N233"/>
  <c r="O233"/>
  <c r="P233"/>
  <c r="Q233"/>
  <c r="R233"/>
  <c r="S233"/>
  <c r="T233"/>
  <c r="U233"/>
  <c r="W233"/>
  <c r="V79"/>
  <c r="H79" s="1"/>
  <c r="X79" s="1"/>
  <c r="Y79"/>
  <c r="V241"/>
  <c r="X241"/>
  <c r="F237"/>
  <c r="G237"/>
  <c r="I237"/>
  <c r="J237"/>
  <c r="K237"/>
  <c r="L237"/>
  <c r="M237"/>
  <c r="N237"/>
  <c r="O237"/>
  <c r="P237"/>
  <c r="Q237"/>
  <c r="R237"/>
  <c r="S237"/>
  <c r="T237"/>
  <c r="U237"/>
  <c r="W237"/>
  <c r="E237"/>
  <c r="Y241"/>
  <c r="E278" l="1"/>
  <c r="F155"/>
  <c r="G155"/>
  <c r="I155"/>
  <c r="J155"/>
  <c r="K155"/>
  <c r="L155"/>
  <c r="M155"/>
  <c r="N155"/>
  <c r="O155"/>
  <c r="P155"/>
  <c r="Q155"/>
  <c r="R155"/>
  <c r="S155"/>
  <c r="T155"/>
  <c r="U155"/>
  <c r="V156"/>
  <c r="Y156"/>
  <c r="Y110"/>
  <c r="Y111"/>
  <c r="Y112"/>
  <c r="Y113"/>
  <c r="E155"/>
  <c r="Y155" s="1"/>
  <c r="E86"/>
  <c r="H156" l="1"/>
  <c r="H155" s="1"/>
  <c r="V155"/>
  <c r="X156" l="1"/>
  <c r="X155" s="1"/>
  <c r="Y283"/>
  <c r="F282"/>
  <c r="G282"/>
  <c r="I282"/>
  <c r="J282"/>
  <c r="K282"/>
  <c r="L282"/>
  <c r="M282"/>
  <c r="N282"/>
  <c r="O282"/>
  <c r="P282"/>
  <c r="Q282"/>
  <c r="R282"/>
  <c r="S282"/>
  <c r="T282"/>
  <c r="U282"/>
  <c r="W282"/>
  <c r="E282"/>
  <c r="H276"/>
  <c r="F276"/>
  <c r="G276"/>
  <c r="I276"/>
  <c r="J276"/>
  <c r="K276"/>
  <c r="L276"/>
  <c r="M276"/>
  <c r="N276"/>
  <c r="O276"/>
  <c r="P276"/>
  <c r="Q276"/>
  <c r="R276"/>
  <c r="S276"/>
  <c r="T276"/>
  <c r="U276"/>
  <c r="V276"/>
  <c r="W276"/>
  <c r="E276"/>
  <c r="E233"/>
  <c r="V252"/>
  <c r="H252" s="1"/>
  <c r="X252" s="1"/>
  <c r="V253"/>
  <c r="H253" s="1"/>
  <c r="X253" s="1"/>
  <c r="V254"/>
  <c r="H254" s="1"/>
  <c r="X254" s="1"/>
  <c r="V255"/>
  <c r="H255" s="1"/>
  <c r="X255" s="1"/>
  <c r="V256"/>
  <c r="H256" s="1"/>
  <c r="X256" s="1"/>
  <c r="F248"/>
  <c r="G248"/>
  <c r="I248"/>
  <c r="J248"/>
  <c r="K248"/>
  <c r="L248"/>
  <c r="M248"/>
  <c r="N248"/>
  <c r="O248"/>
  <c r="P248"/>
  <c r="Q248"/>
  <c r="R248"/>
  <c r="S248"/>
  <c r="T248"/>
  <c r="U248"/>
  <c r="W248"/>
  <c r="E248"/>
  <c r="V200"/>
  <c r="H200" s="1"/>
  <c r="X200" s="1"/>
  <c r="V201"/>
  <c r="Y201"/>
  <c r="Y200"/>
  <c r="V185"/>
  <c r="V184" s="1"/>
  <c r="Y185"/>
  <c r="F184"/>
  <c r="G184"/>
  <c r="I184"/>
  <c r="J184"/>
  <c r="K184"/>
  <c r="L184"/>
  <c r="M184"/>
  <c r="N184"/>
  <c r="O184"/>
  <c r="P184"/>
  <c r="Q184"/>
  <c r="R184"/>
  <c r="S184"/>
  <c r="T184"/>
  <c r="U184"/>
  <c r="W184"/>
  <c r="E184"/>
  <c r="V183"/>
  <c r="H183" s="1"/>
  <c r="X183" s="1"/>
  <c r="Y183"/>
  <c r="F181"/>
  <c r="G181"/>
  <c r="I181"/>
  <c r="J181"/>
  <c r="K181"/>
  <c r="L181"/>
  <c r="M181"/>
  <c r="N181"/>
  <c r="O181"/>
  <c r="P181"/>
  <c r="Q181"/>
  <c r="R181"/>
  <c r="S181"/>
  <c r="T181"/>
  <c r="U181"/>
  <c r="W181"/>
  <c r="E181"/>
  <c r="F179"/>
  <c r="G179"/>
  <c r="I179"/>
  <c r="J179"/>
  <c r="K179"/>
  <c r="L179"/>
  <c r="M179"/>
  <c r="N179"/>
  <c r="O179"/>
  <c r="P179"/>
  <c r="Q179"/>
  <c r="R179"/>
  <c r="S179"/>
  <c r="T179"/>
  <c r="U179"/>
  <c r="W179"/>
  <c r="E179"/>
  <c r="Y163"/>
  <c r="Y166"/>
  <c r="Y168"/>
  <c r="Y170"/>
  <c r="Y171"/>
  <c r="Y173"/>
  <c r="Y175"/>
  <c r="V160"/>
  <c r="H160" s="1"/>
  <c r="X160" s="1"/>
  <c r="V161"/>
  <c r="H161" s="1"/>
  <c r="X161" s="1"/>
  <c r="V159"/>
  <c r="H159" s="1"/>
  <c r="X159" s="1"/>
  <c r="F158"/>
  <c r="G158"/>
  <c r="I158"/>
  <c r="J158"/>
  <c r="K158"/>
  <c r="L158"/>
  <c r="M158"/>
  <c r="N158"/>
  <c r="O158"/>
  <c r="P158"/>
  <c r="Q158"/>
  <c r="R158"/>
  <c r="S158"/>
  <c r="T158"/>
  <c r="T157" s="1"/>
  <c r="U158"/>
  <c r="U157" s="1"/>
  <c r="E158"/>
  <c r="E72"/>
  <c r="Y282" l="1"/>
  <c r="V282"/>
  <c r="Y184"/>
  <c r="H282"/>
  <c r="X283"/>
  <c r="X282" s="1"/>
  <c r="X277"/>
  <c r="X276" s="1"/>
  <c r="H185"/>
  <c r="V158"/>
  <c r="H201"/>
  <c r="X158"/>
  <c r="H158"/>
  <c r="H184" l="1"/>
  <c r="X185"/>
  <c r="X184" s="1"/>
  <c r="X201"/>
  <c r="F218" l="1"/>
  <c r="G218"/>
  <c r="I218"/>
  <c r="J218"/>
  <c r="K218"/>
  <c r="L218"/>
  <c r="M218"/>
  <c r="N218"/>
  <c r="O218"/>
  <c r="P218"/>
  <c r="Q218"/>
  <c r="R218"/>
  <c r="S218"/>
  <c r="T218"/>
  <c r="U218"/>
  <c r="W218"/>
  <c r="E218"/>
  <c r="F220"/>
  <c r="G220"/>
  <c r="I220"/>
  <c r="J220"/>
  <c r="K220"/>
  <c r="L220"/>
  <c r="M220"/>
  <c r="N220"/>
  <c r="O220"/>
  <c r="P220"/>
  <c r="Q220"/>
  <c r="R220"/>
  <c r="S220"/>
  <c r="T220"/>
  <c r="U220"/>
  <c r="W220"/>
  <c r="E220"/>
  <c r="V288"/>
  <c r="V287" s="1"/>
  <c r="Y288"/>
  <c r="F287"/>
  <c r="G287"/>
  <c r="I287"/>
  <c r="J287"/>
  <c r="K287"/>
  <c r="L287"/>
  <c r="M287"/>
  <c r="N287"/>
  <c r="O287"/>
  <c r="P287"/>
  <c r="Q287"/>
  <c r="R287"/>
  <c r="S287"/>
  <c r="T287"/>
  <c r="U287"/>
  <c r="W287"/>
  <c r="E287"/>
  <c r="F130"/>
  <c r="G130"/>
  <c r="I130"/>
  <c r="J130"/>
  <c r="K130"/>
  <c r="L130"/>
  <c r="M130"/>
  <c r="N130"/>
  <c r="O130"/>
  <c r="P130"/>
  <c r="Q130"/>
  <c r="R130"/>
  <c r="S130"/>
  <c r="T130"/>
  <c r="U130"/>
  <c r="W130"/>
  <c r="E130"/>
  <c r="F150"/>
  <c r="G150"/>
  <c r="I150"/>
  <c r="J150"/>
  <c r="K150"/>
  <c r="L150"/>
  <c r="M150"/>
  <c r="N150"/>
  <c r="O150"/>
  <c r="P150"/>
  <c r="Q150"/>
  <c r="R150"/>
  <c r="S150"/>
  <c r="T150"/>
  <c r="U150"/>
  <c r="W150"/>
  <c r="E150"/>
  <c r="V250"/>
  <c r="H250" s="1"/>
  <c r="X250" s="1"/>
  <c r="V251"/>
  <c r="H251" s="1"/>
  <c r="X251" s="1"/>
  <c r="Y250"/>
  <c r="Y251"/>
  <c r="F246"/>
  <c r="G246"/>
  <c r="I246"/>
  <c r="J246"/>
  <c r="K246"/>
  <c r="L246"/>
  <c r="M246"/>
  <c r="N246"/>
  <c r="O246"/>
  <c r="P246"/>
  <c r="Q246"/>
  <c r="R246"/>
  <c r="S246"/>
  <c r="T246"/>
  <c r="U246"/>
  <c r="W246"/>
  <c r="E246"/>
  <c r="F230"/>
  <c r="G230"/>
  <c r="I230"/>
  <c r="J230"/>
  <c r="K230"/>
  <c r="L230"/>
  <c r="M230"/>
  <c r="N230"/>
  <c r="O230"/>
  <c r="P230"/>
  <c r="Q230"/>
  <c r="R230"/>
  <c r="S230"/>
  <c r="T230"/>
  <c r="U230"/>
  <c r="W230"/>
  <c r="E230"/>
  <c r="Y221"/>
  <c r="Y222"/>
  <c r="Y223"/>
  <c r="Y224"/>
  <c r="Y225"/>
  <c r="Y226"/>
  <c r="Y227"/>
  <c r="Y228"/>
  <c r="Y229"/>
  <c r="Y231"/>
  <c r="Y230" s="1"/>
  <c r="V219"/>
  <c r="H219" s="1"/>
  <c r="X219" s="1"/>
  <c r="X218" s="1"/>
  <c r="Y207"/>
  <c r="Y209"/>
  <c r="Y210"/>
  <c r="Y212"/>
  <c r="Y213"/>
  <c r="Y215"/>
  <c r="Y217"/>
  <c r="Y219"/>
  <c r="F202"/>
  <c r="G202"/>
  <c r="I202"/>
  <c r="J202"/>
  <c r="K202"/>
  <c r="L202"/>
  <c r="M202"/>
  <c r="N202"/>
  <c r="O202"/>
  <c r="P202"/>
  <c r="Q202"/>
  <c r="R202"/>
  <c r="S202"/>
  <c r="T202"/>
  <c r="U202"/>
  <c r="W202"/>
  <c r="E202"/>
  <c r="V196"/>
  <c r="H196" s="1"/>
  <c r="X196" s="1"/>
  <c r="V197"/>
  <c r="H197" s="1"/>
  <c r="X197" s="1"/>
  <c r="V198"/>
  <c r="H198" s="1"/>
  <c r="X198" s="1"/>
  <c r="V199"/>
  <c r="H199" s="1"/>
  <c r="X199" s="1"/>
  <c r="Y196"/>
  <c r="Y197"/>
  <c r="Y198"/>
  <c r="Y199"/>
  <c r="Y202" l="1"/>
  <c r="V202"/>
  <c r="H202" s="1"/>
  <c r="X202" s="1"/>
  <c r="Y287"/>
  <c r="Y220"/>
  <c r="V218"/>
  <c r="H218"/>
  <c r="H288"/>
  <c r="Y218"/>
  <c r="X288" l="1"/>
  <c r="X287" s="1"/>
  <c r="H287"/>
  <c r="Y187" l="1"/>
  <c r="V187"/>
  <c r="V182"/>
  <c r="V181" s="1"/>
  <c r="Y181"/>
  <c r="Y182"/>
  <c r="H187" l="1"/>
  <c r="H186" s="1"/>
  <c r="V186"/>
  <c r="T172"/>
  <c r="R172"/>
  <c r="P172"/>
  <c r="N172"/>
  <c r="L172"/>
  <c r="U172"/>
  <c r="S172"/>
  <c r="Q172"/>
  <c r="O172"/>
  <c r="M172"/>
  <c r="K172"/>
  <c r="Y186"/>
  <c r="Y174"/>
  <c r="H182"/>
  <c r="E153"/>
  <c r="Y153" s="1"/>
  <c r="Y151"/>
  <c r="Y150" s="1"/>
  <c r="Y152"/>
  <c r="Y154"/>
  <c r="Y133"/>
  <c r="Y135"/>
  <c r="Y136"/>
  <c r="Y138"/>
  <c r="Y139"/>
  <c r="Y140"/>
  <c r="Y141"/>
  <c r="Y142"/>
  <c r="Y143"/>
  <c r="Y144"/>
  <c r="Y145"/>
  <c r="Y146"/>
  <c r="Y147"/>
  <c r="Y148"/>
  <c r="Y149"/>
  <c r="Y121"/>
  <c r="Y122"/>
  <c r="Y123"/>
  <c r="Y124"/>
  <c r="Y125"/>
  <c r="Y126"/>
  <c r="Y127"/>
  <c r="Y128"/>
  <c r="Y129"/>
  <c r="V116"/>
  <c r="H116" s="1"/>
  <c r="X116" s="1"/>
  <c r="Y116"/>
  <c r="F114"/>
  <c r="G114"/>
  <c r="I114"/>
  <c r="J114"/>
  <c r="K114"/>
  <c r="L114"/>
  <c r="M114"/>
  <c r="N114"/>
  <c r="O114"/>
  <c r="P114"/>
  <c r="Q114"/>
  <c r="R114"/>
  <c r="S114"/>
  <c r="T114"/>
  <c r="U114"/>
  <c r="W114"/>
  <c r="E114"/>
  <c r="V82"/>
  <c r="H82" s="1"/>
  <c r="X82" s="1"/>
  <c r="V81"/>
  <c r="Y82"/>
  <c r="F80"/>
  <c r="G80"/>
  <c r="I80"/>
  <c r="J80"/>
  <c r="K80"/>
  <c r="L80"/>
  <c r="M80"/>
  <c r="N80"/>
  <c r="O80"/>
  <c r="P80"/>
  <c r="Q80"/>
  <c r="R80"/>
  <c r="S80"/>
  <c r="T80"/>
  <c r="U80"/>
  <c r="E80"/>
  <c r="X187" l="1"/>
  <c r="X186" s="1"/>
  <c r="Y114"/>
  <c r="X182"/>
  <c r="X181" s="1"/>
  <c r="H181"/>
  <c r="V80"/>
  <c r="V67"/>
  <c r="Y94"/>
  <c r="Y95"/>
  <c r="Y97"/>
  <c r="Y98"/>
  <c r="Y99"/>
  <c r="Y101"/>
  <c r="Y103"/>
  <c r="Y105"/>
  <c r="Y107"/>
  <c r="V133"/>
  <c r="V294" s="1"/>
  <c r="V69"/>
  <c r="V299" s="1"/>
  <c r="H133" l="1"/>
  <c r="F132"/>
  <c r="G132"/>
  <c r="I132"/>
  <c r="J132"/>
  <c r="K132"/>
  <c r="L132"/>
  <c r="M132"/>
  <c r="N132"/>
  <c r="O132"/>
  <c r="P132"/>
  <c r="Q132"/>
  <c r="R132"/>
  <c r="S132"/>
  <c r="T132"/>
  <c r="U132"/>
  <c r="V132"/>
  <c r="W132"/>
  <c r="E132"/>
  <c r="H67"/>
  <c r="X67" s="1"/>
  <c r="Y66"/>
  <c r="Y67"/>
  <c r="F65"/>
  <c r="G65"/>
  <c r="I65"/>
  <c r="J65"/>
  <c r="K65"/>
  <c r="L65"/>
  <c r="M65"/>
  <c r="N65"/>
  <c r="O65"/>
  <c r="P65"/>
  <c r="Q65"/>
  <c r="R65"/>
  <c r="S65"/>
  <c r="T65"/>
  <c r="U65"/>
  <c r="W65"/>
  <c r="E65"/>
  <c r="E68"/>
  <c r="H132" l="1"/>
  <c r="H294"/>
  <c r="Y132"/>
  <c r="Y65"/>
  <c r="X133"/>
  <c r="X132" l="1"/>
  <c r="X294"/>
  <c r="W46"/>
  <c r="V281" l="1"/>
  <c r="H281" s="1"/>
  <c r="Y279"/>
  <c r="Y281"/>
  <c r="F280"/>
  <c r="G280"/>
  <c r="I280"/>
  <c r="J280"/>
  <c r="J275" s="1"/>
  <c r="K280"/>
  <c r="L280"/>
  <c r="M280"/>
  <c r="N280"/>
  <c r="O280"/>
  <c r="P280"/>
  <c r="Q280"/>
  <c r="R280"/>
  <c r="S280"/>
  <c r="T280"/>
  <c r="U280"/>
  <c r="W280"/>
  <c r="F275"/>
  <c r="G275"/>
  <c r="I278"/>
  <c r="I275" s="1"/>
  <c r="K278"/>
  <c r="K275" s="1"/>
  <c r="L278"/>
  <c r="M278"/>
  <c r="M275" s="1"/>
  <c r="N278"/>
  <c r="N275" s="1"/>
  <c r="O278"/>
  <c r="O275" s="1"/>
  <c r="P278"/>
  <c r="Q278"/>
  <c r="Q275" s="1"/>
  <c r="R278"/>
  <c r="R275" s="1"/>
  <c r="S278"/>
  <c r="S275" s="1"/>
  <c r="T278"/>
  <c r="U278"/>
  <c r="U275" s="1"/>
  <c r="W278"/>
  <c r="W275" s="1"/>
  <c r="E280"/>
  <c r="E257"/>
  <c r="T275" l="1"/>
  <c r="P275"/>
  <c r="L275"/>
  <c r="Y276"/>
  <c r="E275"/>
  <c r="V280"/>
  <c r="V278"/>
  <c r="X279"/>
  <c r="X278" s="1"/>
  <c r="X281"/>
  <c r="X280" s="1"/>
  <c r="H280"/>
  <c r="Y280"/>
  <c r="Y277" s="1"/>
  <c r="Y278"/>
  <c r="V275" l="1"/>
  <c r="H275"/>
  <c r="X275"/>
  <c r="Y275"/>
  <c r="X47"/>
  <c r="F46"/>
  <c r="G46"/>
  <c r="I46"/>
  <c r="J46"/>
  <c r="K46"/>
  <c r="L46"/>
  <c r="M46"/>
  <c r="N46"/>
  <c r="O46"/>
  <c r="P46"/>
  <c r="Q46"/>
  <c r="R46"/>
  <c r="S46"/>
  <c r="T46"/>
  <c r="U46"/>
  <c r="E46"/>
  <c r="Y46" s="1"/>
  <c r="V46" l="1"/>
  <c r="H46" s="1"/>
  <c r="X33"/>
  <c r="F32"/>
  <c r="G32"/>
  <c r="I32"/>
  <c r="J32"/>
  <c r="K32"/>
  <c r="L32"/>
  <c r="M32"/>
  <c r="N32"/>
  <c r="O32"/>
  <c r="P32"/>
  <c r="Q32"/>
  <c r="R32"/>
  <c r="S32"/>
  <c r="T32"/>
  <c r="U32"/>
  <c r="W32"/>
  <c r="E32"/>
  <c r="Y32" l="1"/>
  <c r="V32"/>
  <c r="H32" s="1"/>
  <c r="X32" s="1"/>
  <c r="V90" l="1"/>
  <c r="H90" s="1"/>
  <c r="X90" s="1"/>
  <c r="H81"/>
  <c r="W81"/>
  <c r="Y90"/>
  <c r="E85"/>
  <c r="Y81" l="1"/>
  <c r="W80"/>
  <c r="Y80" s="1"/>
  <c r="X81"/>
  <c r="X80" s="1"/>
  <c r="H80"/>
  <c r="V225" l="1"/>
  <c r="V224" s="1"/>
  <c r="V226"/>
  <c r="V227"/>
  <c r="V228"/>
  <c r="V229"/>
  <c r="V118"/>
  <c r="Y84"/>
  <c r="V242" l="1"/>
  <c r="X39" l="1"/>
  <c r="H242"/>
  <c r="Y243"/>
  <c r="Y244"/>
  <c r="Y245"/>
  <c r="V221"/>
  <c r="V223"/>
  <c r="H223" l="1"/>
  <c r="H222" s="1"/>
  <c r="V222"/>
  <c r="H221"/>
  <c r="H220" s="1"/>
  <c r="V220"/>
  <c r="V66"/>
  <c r="V65" s="1"/>
  <c r="V126" l="1"/>
  <c r="H126" s="1"/>
  <c r="V127"/>
  <c r="H127" s="1"/>
  <c r="V59" l="1"/>
  <c r="H59" s="1"/>
  <c r="X59" s="1"/>
  <c r="Y58"/>
  <c r="Y59"/>
  <c r="F56"/>
  <c r="G56"/>
  <c r="I56"/>
  <c r="J56"/>
  <c r="K56"/>
  <c r="L56"/>
  <c r="M56"/>
  <c r="N56"/>
  <c r="O56"/>
  <c r="P56"/>
  <c r="Q56"/>
  <c r="R56"/>
  <c r="S56"/>
  <c r="T56"/>
  <c r="U56"/>
  <c r="W56"/>
  <c r="E56"/>
  <c r="X127" l="1"/>
  <c r="X126"/>
  <c r="X221"/>
  <c r="X220" s="1"/>
  <c r="X223"/>
  <c r="X222" s="1"/>
  <c r="X242" l="1"/>
  <c r="Y242"/>
  <c r="V166"/>
  <c r="H166" s="1"/>
  <c r="V168"/>
  <c r="V170"/>
  <c r="H170" s="1"/>
  <c r="V171"/>
  <c r="H171" s="1"/>
  <c r="V173"/>
  <c r="H168"/>
  <c r="F134"/>
  <c r="G134"/>
  <c r="J134"/>
  <c r="K134"/>
  <c r="L134"/>
  <c r="M134"/>
  <c r="N134"/>
  <c r="O134"/>
  <c r="P134"/>
  <c r="Q134"/>
  <c r="R134"/>
  <c r="S134"/>
  <c r="T134"/>
  <c r="U134"/>
  <c r="W134"/>
  <c r="E134"/>
  <c r="F117"/>
  <c r="F108" s="1"/>
  <c r="G117"/>
  <c r="G108" s="1"/>
  <c r="I117"/>
  <c r="J117"/>
  <c r="K117"/>
  <c r="K108" s="1"/>
  <c r="L117"/>
  <c r="L108" s="1"/>
  <c r="M117"/>
  <c r="N117"/>
  <c r="O117"/>
  <c r="O108" s="1"/>
  <c r="P117"/>
  <c r="P108" s="1"/>
  <c r="Q117"/>
  <c r="R117"/>
  <c r="S117"/>
  <c r="S108" s="1"/>
  <c r="T117"/>
  <c r="T108" s="1"/>
  <c r="U117"/>
  <c r="W117"/>
  <c r="E117"/>
  <c r="E108" s="1"/>
  <c r="W106"/>
  <c r="F106"/>
  <c r="G106"/>
  <c r="I106"/>
  <c r="J106"/>
  <c r="K106"/>
  <c r="L106"/>
  <c r="M106"/>
  <c r="N106"/>
  <c r="O106"/>
  <c r="P106"/>
  <c r="Q106"/>
  <c r="R106"/>
  <c r="S106"/>
  <c r="T106"/>
  <c r="U106"/>
  <c r="E106"/>
  <c r="V95"/>
  <c r="V97"/>
  <c r="V98"/>
  <c r="V99"/>
  <c r="V101"/>
  <c r="V103"/>
  <c r="V105"/>
  <c r="V107"/>
  <c r="H107" s="1"/>
  <c r="X107" s="1"/>
  <c r="X106" s="1"/>
  <c r="H95"/>
  <c r="X95" s="1"/>
  <c r="H97"/>
  <c r="X97" s="1"/>
  <c r="H98"/>
  <c r="X98" s="1"/>
  <c r="H99"/>
  <c r="X99" s="1"/>
  <c r="H101"/>
  <c r="X101" s="1"/>
  <c r="H103"/>
  <c r="X103" s="1"/>
  <c r="H105"/>
  <c r="X105" s="1"/>
  <c r="I83"/>
  <c r="J83"/>
  <c r="K83"/>
  <c r="L83"/>
  <c r="M83"/>
  <c r="N83"/>
  <c r="O83"/>
  <c r="P83"/>
  <c r="Q83"/>
  <c r="R83"/>
  <c r="S83"/>
  <c r="T83"/>
  <c r="U83"/>
  <c r="V84"/>
  <c r="V83" s="1"/>
  <c r="W83"/>
  <c r="F83"/>
  <c r="G83"/>
  <c r="E83"/>
  <c r="U108" l="1"/>
  <c r="Q108"/>
  <c r="M108"/>
  <c r="W108"/>
  <c r="R108"/>
  <c r="N108"/>
  <c r="J108"/>
  <c r="Y134"/>
  <c r="Y106"/>
  <c r="H84"/>
  <c r="X84" s="1"/>
  <c r="X83" s="1"/>
  <c r="H173"/>
  <c r="Y83"/>
  <c r="V106"/>
  <c r="H106"/>
  <c r="X173" l="1"/>
  <c r="H83"/>
  <c r="H66"/>
  <c r="X66" l="1"/>
  <c r="X65" s="1"/>
  <c r="H65"/>
  <c r="V249"/>
  <c r="V248" s="1"/>
  <c r="V240"/>
  <c r="H240" s="1"/>
  <c r="X240" s="1"/>
  <c r="Y240"/>
  <c r="Y249"/>
  <c r="H249" l="1"/>
  <c r="H248" s="1"/>
  <c r="Y248"/>
  <c r="V138"/>
  <c r="H138" s="1"/>
  <c r="X249" l="1"/>
  <c r="X248" s="1"/>
  <c r="V71"/>
  <c r="F70"/>
  <c r="G70"/>
  <c r="I70"/>
  <c r="J70"/>
  <c r="K70"/>
  <c r="L70"/>
  <c r="M70"/>
  <c r="N70"/>
  <c r="O70"/>
  <c r="P70"/>
  <c r="Q70"/>
  <c r="R70"/>
  <c r="S70"/>
  <c r="T70"/>
  <c r="U70"/>
  <c r="V70"/>
  <c r="V300" s="1"/>
  <c r="W70"/>
  <c r="E70"/>
  <c r="Y71"/>
  <c r="F68"/>
  <c r="G68"/>
  <c r="I68"/>
  <c r="J68"/>
  <c r="K68"/>
  <c r="L68"/>
  <c r="M68"/>
  <c r="N68"/>
  <c r="O68"/>
  <c r="P68"/>
  <c r="Q68"/>
  <c r="R68"/>
  <c r="S68"/>
  <c r="T68"/>
  <c r="U68"/>
  <c r="W68"/>
  <c r="Y69"/>
  <c r="V68"/>
  <c r="H71" l="1"/>
  <c r="V301"/>
  <c r="Y70"/>
  <c r="Y68"/>
  <c r="H69"/>
  <c r="H299" s="1"/>
  <c r="X71"/>
  <c r="X70" s="1"/>
  <c r="I134"/>
  <c r="I108" s="1"/>
  <c r="J177"/>
  <c r="J172" s="1"/>
  <c r="H70" l="1"/>
  <c r="H300" s="1"/>
  <c r="X300" s="1"/>
  <c r="H301"/>
  <c r="X301" s="1"/>
  <c r="H68"/>
  <c r="X69"/>
  <c r="V148"/>
  <c r="H148" s="1"/>
  <c r="X68" l="1"/>
  <c r="X299"/>
  <c r="V141"/>
  <c r="Y259" l="1"/>
  <c r="Y260"/>
  <c r="Y261"/>
  <c r="Y262"/>
  <c r="Y263"/>
  <c r="Y264"/>
  <c r="Y265"/>
  <c r="Y266"/>
  <c r="Y267"/>
  <c r="Y268"/>
  <c r="Y269"/>
  <c r="Y270"/>
  <c r="F192"/>
  <c r="G192"/>
  <c r="I192"/>
  <c r="J192"/>
  <c r="K192"/>
  <c r="L192"/>
  <c r="M192"/>
  <c r="N192"/>
  <c r="O192"/>
  <c r="P192"/>
  <c r="Q192"/>
  <c r="R192"/>
  <c r="S192"/>
  <c r="T192"/>
  <c r="U192"/>
  <c r="W192"/>
  <c r="V243"/>
  <c r="H243" s="1"/>
  <c r="X243" s="1"/>
  <c r="V244"/>
  <c r="H244" s="1"/>
  <c r="X244" s="1"/>
  <c r="V245"/>
  <c r="H245" s="1"/>
  <c r="X245" s="1"/>
  <c r="X229"/>
  <c r="V191"/>
  <c r="H191" s="1"/>
  <c r="H190" s="1"/>
  <c r="F190"/>
  <c r="G190"/>
  <c r="I190"/>
  <c r="J190"/>
  <c r="K190"/>
  <c r="L190"/>
  <c r="M190"/>
  <c r="N190"/>
  <c r="O190"/>
  <c r="P190"/>
  <c r="Q190"/>
  <c r="R190"/>
  <c r="S190"/>
  <c r="T190"/>
  <c r="U190"/>
  <c r="W190"/>
  <c r="Y191"/>
  <c r="Y193"/>
  <c r="V124"/>
  <c r="V125"/>
  <c r="H125" s="1"/>
  <c r="X125" s="1"/>
  <c r="U189" l="1"/>
  <c r="S189"/>
  <c r="Q189"/>
  <c r="O189"/>
  <c r="M189"/>
  <c r="K189"/>
  <c r="I189"/>
  <c r="F189"/>
  <c r="W189"/>
  <c r="T189"/>
  <c r="R189"/>
  <c r="P189"/>
  <c r="N189"/>
  <c r="L189"/>
  <c r="J189"/>
  <c r="G189"/>
  <c r="X191"/>
  <c r="X190" s="1"/>
  <c r="V190"/>
  <c r="Y190"/>
  <c r="V63"/>
  <c r="H63" s="1"/>
  <c r="X63" s="1"/>
  <c r="V64"/>
  <c r="Y63"/>
  <c r="Y64"/>
  <c r="F60"/>
  <c r="G60"/>
  <c r="I60"/>
  <c r="J60"/>
  <c r="K60"/>
  <c r="L60"/>
  <c r="M60"/>
  <c r="N60"/>
  <c r="O60"/>
  <c r="P60"/>
  <c r="Q60"/>
  <c r="R60"/>
  <c r="S60"/>
  <c r="T60"/>
  <c r="U60"/>
  <c r="W60"/>
  <c r="E60"/>
  <c r="V58"/>
  <c r="H58" s="1"/>
  <c r="X45"/>
  <c r="F36"/>
  <c r="G36"/>
  <c r="I36"/>
  <c r="J36"/>
  <c r="K36"/>
  <c r="L36"/>
  <c r="M36"/>
  <c r="N36"/>
  <c r="O36"/>
  <c r="P36"/>
  <c r="Q36"/>
  <c r="R36"/>
  <c r="S36"/>
  <c r="T36"/>
  <c r="U36"/>
  <c r="W36"/>
  <c r="E36"/>
  <c r="F34"/>
  <c r="G34"/>
  <c r="I34"/>
  <c r="J34"/>
  <c r="K34"/>
  <c r="L34"/>
  <c r="M34"/>
  <c r="N34"/>
  <c r="O34"/>
  <c r="P34"/>
  <c r="Q34"/>
  <c r="R34"/>
  <c r="S34"/>
  <c r="T34"/>
  <c r="U34"/>
  <c r="W34"/>
  <c r="E34"/>
  <c r="V31"/>
  <c r="Y31"/>
  <c r="Y36" l="1"/>
  <c r="H31"/>
  <c r="H30" s="1"/>
  <c r="V30"/>
  <c r="Y34"/>
  <c r="V34"/>
  <c r="V36"/>
  <c r="H36" s="1"/>
  <c r="H34"/>
  <c r="X34"/>
  <c r="X35"/>
  <c r="X58"/>
  <c r="Y30"/>
  <c r="H64"/>
  <c r="X31"/>
  <c r="X30" s="1"/>
  <c r="X46" l="1"/>
  <c r="X48"/>
  <c r="X64"/>
  <c r="V163"/>
  <c r="V178"/>
  <c r="H178" s="1"/>
  <c r="V177" l="1"/>
  <c r="Y274"/>
  <c r="V259"/>
  <c r="H259" s="1"/>
  <c r="V260"/>
  <c r="H260" s="1"/>
  <c r="V261"/>
  <c r="H261" s="1"/>
  <c r="X261" s="1"/>
  <c r="V262"/>
  <c r="H262" s="1"/>
  <c r="V263"/>
  <c r="H263" s="1"/>
  <c r="V264"/>
  <c r="H264" s="1"/>
  <c r="V265"/>
  <c r="H265" s="1"/>
  <c r="V266"/>
  <c r="H266" s="1"/>
  <c r="V267"/>
  <c r="H267" s="1"/>
  <c r="V268"/>
  <c r="H268" s="1"/>
  <c r="V269"/>
  <c r="H269" s="1"/>
  <c r="V270"/>
  <c r="H270" s="1"/>
  <c r="X270" s="1"/>
  <c r="X257" s="1"/>
  <c r="F257"/>
  <c r="G257"/>
  <c r="I257"/>
  <c r="J257"/>
  <c r="K257"/>
  <c r="L257"/>
  <c r="M257"/>
  <c r="N257"/>
  <c r="O257"/>
  <c r="P257"/>
  <c r="Q257"/>
  <c r="R257"/>
  <c r="S257"/>
  <c r="T257"/>
  <c r="U257"/>
  <c r="W257"/>
  <c r="H124"/>
  <c r="Y25"/>
  <c r="Y27"/>
  <c r="V27"/>
  <c r="H27" s="1"/>
  <c r="F26"/>
  <c r="F24" s="1"/>
  <c r="G26"/>
  <c r="G24" s="1"/>
  <c r="I26"/>
  <c r="I24" s="1"/>
  <c r="J26"/>
  <c r="J24" s="1"/>
  <c r="K26"/>
  <c r="K24" s="1"/>
  <c r="L26"/>
  <c r="L24" s="1"/>
  <c r="M26"/>
  <c r="M24" s="1"/>
  <c r="N26"/>
  <c r="N24" s="1"/>
  <c r="O26"/>
  <c r="O24" s="1"/>
  <c r="P26"/>
  <c r="P24" s="1"/>
  <c r="Q26"/>
  <c r="Q24" s="1"/>
  <c r="R26"/>
  <c r="R24" s="1"/>
  <c r="S26"/>
  <c r="S24" s="1"/>
  <c r="T26"/>
  <c r="T24" s="1"/>
  <c r="U26"/>
  <c r="U24" s="1"/>
  <c r="V26"/>
  <c r="V24" s="1"/>
  <c r="W26"/>
  <c r="W24" s="1"/>
  <c r="E26"/>
  <c r="E24" s="1"/>
  <c r="X178"/>
  <c r="X177" s="1"/>
  <c r="Y115"/>
  <c r="Y57"/>
  <c r="V119"/>
  <c r="V120"/>
  <c r="V121"/>
  <c r="V122"/>
  <c r="N205" l="1"/>
  <c r="F205"/>
  <c r="Y24"/>
  <c r="Y26"/>
  <c r="X124"/>
  <c r="X27"/>
  <c r="X26" s="1"/>
  <c r="X24" s="1"/>
  <c r="H26"/>
  <c r="H24" s="1"/>
  <c r="F177"/>
  <c r="F172" s="1"/>
  <c r="G177"/>
  <c r="G172" s="1"/>
  <c r="H177"/>
  <c r="I177"/>
  <c r="I172" s="1"/>
  <c r="V115"/>
  <c r="V175"/>
  <c r="V174" s="1"/>
  <c r="W177"/>
  <c r="W172" s="1"/>
  <c r="W162"/>
  <c r="W137"/>
  <c r="Y236"/>
  <c r="Y237"/>
  <c r="Y238"/>
  <c r="V236"/>
  <c r="V238"/>
  <c r="E177"/>
  <c r="E172" s="1"/>
  <c r="Y178"/>
  <c r="F162"/>
  <c r="F157" s="1"/>
  <c r="G162"/>
  <c r="G157" s="1"/>
  <c r="I162"/>
  <c r="I157" s="1"/>
  <c r="J162"/>
  <c r="J157" s="1"/>
  <c r="K162"/>
  <c r="K157" s="1"/>
  <c r="L162"/>
  <c r="L157" s="1"/>
  <c r="M162"/>
  <c r="M157" s="1"/>
  <c r="N162"/>
  <c r="N157" s="1"/>
  <c r="O162"/>
  <c r="O157" s="1"/>
  <c r="P162"/>
  <c r="P157" s="1"/>
  <c r="Q162"/>
  <c r="Q157" s="1"/>
  <c r="R162"/>
  <c r="R157" s="1"/>
  <c r="S162"/>
  <c r="S157" s="1"/>
  <c r="V162"/>
  <c r="V157" s="1"/>
  <c r="E162"/>
  <c r="E157" s="1"/>
  <c r="V123"/>
  <c r="V128"/>
  <c r="H128" s="1"/>
  <c r="X128" s="1"/>
  <c r="V129"/>
  <c r="H129" s="1"/>
  <c r="X129" s="1"/>
  <c r="Y120"/>
  <c r="V180"/>
  <c r="V179" s="1"/>
  <c r="Y180"/>
  <c r="Y179" s="1"/>
  <c r="H121"/>
  <c r="V140"/>
  <c r="H140" s="1"/>
  <c r="V142"/>
  <c r="H142" s="1"/>
  <c r="X142" s="1"/>
  <c r="V143"/>
  <c r="H143" s="1"/>
  <c r="X143" s="1"/>
  <c r="V144"/>
  <c r="H144" s="1"/>
  <c r="X144" s="1"/>
  <c r="V145"/>
  <c r="H145" s="1"/>
  <c r="X145" s="1"/>
  <c r="V146"/>
  <c r="H146" s="1"/>
  <c r="X146" s="1"/>
  <c r="V147"/>
  <c r="H147" s="1"/>
  <c r="X148"/>
  <c r="V149"/>
  <c r="V139"/>
  <c r="H139" s="1"/>
  <c r="X139" s="1"/>
  <c r="V193"/>
  <c r="E192"/>
  <c r="H149"/>
  <c r="X149" s="1"/>
  <c r="F137"/>
  <c r="G137"/>
  <c r="I137"/>
  <c r="J137"/>
  <c r="K137"/>
  <c r="L137"/>
  <c r="M137"/>
  <c r="N137"/>
  <c r="O137"/>
  <c r="P137"/>
  <c r="Q137"/>
  <c r="R137"/>
  <c r="S137"/>
  <c r="T137"/>
  <c r="U137"/>
  <c r="E137"/>
  <c r="X138"/>
  <c r="H120"/>
  <c r="X120" s="1"/>
  <c r="V57"/>
  <c r="V56" s="1"/>
  <c r="Y56"/>
  <c r="Y86"/>
  <c r="Y87"/>
  <c r="Y88"/>
  <c r="Y89"/>
  <c r="V87"/>
  <c r="H87" s="1"/>
  <c r="V88"/>
  <c r="V89"/>
  <c r="H89" s="1"/>
  <c r="X89" s="1"/>
  <c r="V86"/>
  <c r="X38"/>
  <c r="X41"/>
  <c r="X42"/>
  <c r="Y55"/>
  <c r="Y61"/>
  <c r="Y62"/>
  <c r="Y73"/>
  <c r="Y74"/>
  <c r="Y75"/>
  <c r="Y76"/>
  <c r="Y77"/>
  <c r="Y78"/>
  <c r="Y92"/>
  <c r="Y118"/>
  <c r="Y119"/>
  <c r="Y131"/>
  <c r="Y130" s="1"/>
  <c r="Y195"/>
  <c r="Y234"/>
  <c r="Y235"/>
  <c r="Y239"/>
  <c r="Y247"/>
  <c r="Y246" s="1"/>
  <c r="Y258"/>
  <c r="Y272"/>
  <c r="Y286"/>
  <c r="H122"/>
  <c r="X122" s="1"/>
  <c r="X44"/>
  <c r="X37"/>
  <c r="V136"/>
  <c r="H136" s="1"/>
  <c r="E54"/>
  <c r="E91"/>
  <c r="E93"/>
  <c r="E96"/>
  <c r="E100"/>
  <c r="E102"/>
  <c r="E104"/>
  <c r="E109"/>
  <c r="E165"/>
  <c r="E167"/>
  <c r="E169"/>
  <c r="Y12"/>
  <c r="F273"/>
  <c r="G273"/>
  <c r="I273"/>
  <c r="J273"/>
  <c r="K273"/>
  <c r="L273"/>
  <c r="L205" s="1"/>
  <c r="M273"/>
  <c r="N273"/>
  <c r="O273"/>
  <c r="P273"/>
  <c r="P205" s="1"/>
  <c r="Q273"/>
  <c r="R273"/>
  <c r="S273"/>
  <c r="T273"/>
  <c r="U273"/>
  <c r="W273"/>
  <c r="X267"/>
  <c r="X269"/>
  <c r="X266"/>
  <c r="X268"/>
  <c r="X260"/>
  <c r="V258"/>
  <c r="H258" s="1"/>
  <c r="X258" s="1"/>
  <c r="V235"/>
  <c r="V239"/>
  <c r="V234"/>
  <c r="F232"/>
  <c r="G232"/>
  <c r="I232"/>
  <c r="J232"/>
  <c r="K232"/>
  <c r="L232"/>
  <c r="M232"/>
  <c r="N232"/>
  <c r="O232"/>
  <c r="P232"/>
  <c r="Q232"/>
  <c r="R232"/>
  <c r="S232"/>
  <c r="T232"/>
  <c r="U232"/>
  <c r="V232"/>
  <c r="W232"/>
  <c r="E232"/>
  <c r="V231"/>
  <c r="H225"/>
  <c r="H226"/>
  <c r="X226" s="1"/>
  <c r="H227"/>
  <c r="X227" s="1"/>
  <c r="H228"/>
  <c r="X228" s="1"/>
  <c r="F216"/>
  <c r="G216"/>
  <c r="I216"/>
  <c r="J216"/>
  <c r="K216"/>
  <c r="L216"/>
  <c r="M216"/>
  <c r="N216"/>
  <c r="O216"/>
  <c r="P216"/>
  <c r="Q216"/>
  <c r="R216"/>
  <c r="S216"/>
  <c r="T216"/>
  <c r="U216"/>
  <c r="W216"/>
  <c r="E216"/>
  <c r="V213"/>
  <c r="H213" s="1"/>
  <c r="X213" s="1"/>
  <c r="V212"/>
  <c r="H212" s="1"/>
  <c r="F211"/>
  <c r="G211"/>
  <c r="I211"/>
  <c r="J211"/>
  <c r="K211"/>
  <c r="L211"/>
  <c r="M211"/>
  <c r="N211"/>
  <c r="O211"/>
  <c r="P211"/>
  <c r="Q211"/>
  <c r="R211"/>
  <c r="S211"/>
  <c r="T211"/>
  <c r="U211"/>
  <c r="W211"/>
  <c r="E211"/>
  <c r="X171"/>
  <c r="F169"/>
  <c r="G169"/>
  <c r="I169"/>
  <c r="J169"/>
  <c r="K169"/>
  <c r="L169"/>
  <c r="M169"/>
  <c r="N169"/>
  <c r="O169"/>
  <c r="P169"/>
  <c r="Q169"/>
  <c r="R169"/>
  <c r="S169"/>
  <c r="T169"/>
  <c r="U169"/>
  <c r="W169"/>
  <c r="M167"/>
  <c r="F167"/>
  <c r="G167"/>
  <c r="I167"/>
  <c r="J167"/>
  <c r="K167"/>
  <c r="L167"/>
  <c r="N167"/>
  <c r="O167"/>
  <c r="P167"/>
  <c r="Q167"/>
  <c r="R167"/>
  <c r="S167"/>
  <c r="T167"/>
  <c r="U167"/>
  <c r="W167"/>
  <c r="F165"/>
  <c r="G165"/>
  <c r="I165"/>
  <c r="J165"/>
  <c r="K165"/>
  <c r="L165"/>
  <c r="M165"/>
  <c r="N165"/>
  <c r="O165"/>
  <c r="O164" s="1"/>
  <c r="P165"/>
  <c r="Q165"/>
  <c r="R165"/>
  <c r="S165"/>
  <c r="S164" s="1"/>
  <c r="T165"/>
  <c r="T164" s="1"/>
  <c r="U165"/>
  <c r="W165"/>
  <c r="Y117"/>
  <c r="V151"/>
  <c r="V150" s="1"/>
  <c r="V152"/>
  <c r="H152" s="1"/>
  <c r="X152" s="1"/>
  <c r="V154"/>
  <c r="V153" s="1"/>
  <c r="F109"/>
  <c r="G109"/>
  <c r="I109"/>
  <c r="J109"/>
  <c r="K109"/>
  <c r="L109"/>
  <c r="M109"/>
  <c r="N109"/>
  <c r="O109"/>
  <c r="P109"/>
  <c r="Q109"/>
  <c r="R109"/>
  <c r="S109"/>
  <c r="T109"/>
  <c r="U109"/>
  <c r="W109"/>
  <c r="Y109" s="1"/>
  <c r="F104"/>
  <c r="G104"/>
  <c r="I104"/>
  <c r="J104"/>
  <c r="K104"/>
  <c r="L104"/>
  <c r="M104"/>
  <c r="N104"/>
  <c r="O104"/>
  <c r="P104"/>
  <c r="Q104"/>
  <c r="R104"/>
  <c r="S104"/>
  <c r="T104"/>
  <c r="U104"/>
  <c r="W104"/>
  <c r="F102"/>
  <c r="G102"/>
  <c r="I102"/>
  <c r="J102"/>
  <c r="K102"/>
  <c r="L102"/>
  <c r="M102"/>
  <c r="N102"/>
  <c r="O102"/>
  <c r="P102"/>
  <c r="Q102"/>
  <c r="R102"/>
  <c r="S102"/>
  <c r="T102"/>
  <c r="U102"/>
  <c r="W102"/>
  <c r="F100"/>
  <c r="G100"/>
  <c r="I100"/>
  <c r="J100"/>
  <c r="K100"/>
  <c r="L100"/>
  <c r="M100"/>
  <c r="N100"/>
  <c r="O100"/>
  <c r="P100"/>
  <c r="Q100"/>
  <c r="R100"/>
  <c r="S100"/>
  <c r="T100"/>
  <c r="U100"/>
  <c r="W100"/>
  <c r="F96"/>
  <c r="G96"/>
  <c r="I96"/>
  <c r="J96"/>
  <c r="K96"/>
  <c r="L96"/>
  <c r="M96"/>
  <c r="N96"/>
  <c r="O96"/>
  <c r="P96"/>
  <c r="Q96"/>
  <c r="R96"/>
  <c r="S96"/>
  <c r="T96"/>
  <c r="U96"/>
  <c r="W96"/>
  <c r="F93"/>
  <c r="G93"/>
  <c r="I93"/>
  <c r="J93"/>
  <c r="K93"/>
  <c r="L93"/>
  <c r="M93"/>
  <c r="N93"/>
  <c r="O93"/>
  <c r="P93"/>
  <c r="Q93"/>
  <c r="R93"/>
  <c r="S93"/>
  <c r="T93"/>
  <c r="U93"/>
  <c r="W93"/>
  <c r="V62"/>
  <c r="H62" s="1"/>
  <c r="X62" s="1"/>
  <c r="Y60"/>
  <c r="V13"/>
  <c r="H13" s="1"/>
  <c r="X13" s="1"/>
  <c r="V14"/>
  <c r="H14" s="1"/>
  <c r="V15"/>
  <c r="H15" s="1"/>
  <c r="X15" s="1"/>
  <c r="V16"/>
  <c r="H16" s="1"/>
  <c r="X16" s="1"/>
  <c r="V17"/>
  <c r="H17" s="1"/>
  <c r="X17" s="1"/>
  <c r="V18"/>
  <c r="H18" s="1"/>
  <c r="X18" s="1"/>
  <c r="V19"/>
  <c r="H19" s="1"/>
  <c r="X19" s="1"/>
  <c r="V20"/>
  <c r="H20" s="1"/>
  <c r="X20" s="1"/>
  <c r="V21"/>
  <c r="H21" s="1"/>
  <c r="X21" s="1"/>
  <c r="V22"/>
  <c r="H22" s="1"/>
  <c r="X22" s="1"/>
  <c r="V23"/>
  <c r="H23" s="1"/>
  <c r="X23" s="1"/>
  <c r="V12"/>
  <c r="H12" s="1"/>
  <c r="X12" s="1"/>
  <c r="F11"/>
  <c r="G11"/>
  <c r="I11"/>
  <c r="J11"/>
  <c r="K1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U11"/>
  <c r="U10" s="1"/>
  <c r="W11"/>
  <c r="E11"/>
  <c r="V195"/>
  <c r="V194" s="1"/>
  <c r="X265"/>
  <c r="X264"/>
  <c r="X263"/>
  <c r="V247"/>
  <c r="V246" s="1"/>
  <c r="V217"/>
  <c r="V216" s="1"/>
  <c r="V210"/>
  <c r="H210" s="1"/>
  <c r="X210" s="1"/>
  <c r="V209"/>
  <c r="H209" s="1"/>
  <c r="F208"/>
  <c r="G208"/>
  <c r="I208"/>
  <c r="J208"/>
  <c r="K208"/>
  <c r="L208"/>
  <c r="M208"/>
  <c r="N208"/>
  <c r="O208"/>
  <c r="P208"/>
  <c r="Q208"/>
  <c r="R208"/>
  <c r="S208"/>
  <c r="T208"/>
  <c r="U208"/>
  <c r="W208"/>
  <c r="E208"/>
  <c r="V207"/>
  <c r="H207" s="1"/>
  <c r="F206"/>
  <c r="G206"/>
  <c r="I206"/>
  <c r="J206"/>
  <c r="K206"/>
  <c r="L206"/>
  <c r="M206"/>
  <c r="N206"/>
  <c r="O206"/>
  <c r="P206"/>
  <c r="Q206"/>
  <c r="R206"/>
  <c r="S206"/>
  <c r="T206"/>
  <c r="U206"/>
  <c r="W206"/>
  <c r="E206"/>
  <c r="V94"/>
  <c r="H94" s="1"/>
  <c r="X94" s="1"/>
  <c r="F285"/>
  <c r="F284" s="1"/>
  <c r="G285"/>
  <c r="G284" s="1"/>
  <c r="I285"/>
  <c r="I284" s="1"/>
  <c r="J285"/>
  <c r="J284" s="1"/>
  <c r="K285"/>
  <c r="K284" s="1"/>
  <c r="L285"/>
  <c r="L284" s="1"/>
  <c r="M285"/>
  <c r="M284" s="1"/>
  <c r="N285"/>
  <c r="N284" s="1"/>
  <c r="O285"/>
  <c r="O284" s="1"/>
  <c r="P285"/>
  <c r="P284" s="1"/>
  <c r="Q285"/>
  <c r="Q284" s="1"/>
  <c r="R285"/>
  <c r="R284" s="1"/>
  <c r="S285"/>
  <c r="S284" s="1"/>
  <c r="T285"/>
  <c r="T284" s="1"/>
  <c r="U285"/>
  <c r="U284" s="1"/>
  <c r="W285"/>
  <c r="W284" s="1"/>
  <c r="E285"/>
  <c r="E284" s="1"/>
  <c r="V274"/>
  <c r="H274" s="1"/>
  <c r="E273"/>
  <c r="F271"/>
  <c r="G271"/>
  <c r="G205" s="1"/>
  <c r="I271"/>
  <c r="I205" s="1"/>
  <c r="J271"/>
  <c r="J205" s="1"/>
  <c r="K271"/>
  <c r="K205" s="1"/>
  <c r="L271"/>
  <c r="M271"/>
  <c r="M205" s="1"/>
  <c r="N271"/>
  <c r="O271"/>
  <c r="O205" s="1"/>
  <c r="P271"/>
  <c r="Q271"/>
  <c r="Q205" s="1"/>
  <c r="R271"/>
  <c r="R205" s="1"/>
  <c r="S271"/>
  <c r="S205" s="1"/>
  <c r="T271"/>
  <c r="T205" s="1"/>
  <c r="U271"/>
  <c r="U205" s="1"/>
  <c r="W271"/>
  <c r="V272"/>
  <c r="H272" s="1"/>
  <c r="X272" s="1"/>
  <c r="X271" s="1"/>
  <c r="E271"/>
  <c r="V215"/>
  <c r="H215" s="1"/>
  <c r="F214"/>
  <c r="G214"/>
  <c r="I214"/>
  <c r="J214"/>
  <c r="K214"/>
  <c r="L214"/>
  <c r="M214"/>
  <c r="N214"/>
  <c r="O214"/>
  <c r="P214"/>
  <c r="Q214"/>
  <c r="R214"/>
  <c r="S214"/>
  <c r="T214"/>
  <c r="U214"/>
  <c r="W214"/>
  <c r="E214"/>
  <c r="H119"/>
  <c r="X119" s="1"/>
  <c r="F54"/>
  <c r="G54"/>
  <c r="G53" s="1"/>
  <c r="I54"/>
  <c r="J54"/>
  <c r="K54"/>
  <c r="L54"/>
  <c r="M54"/>
  <c r="M53" s="1"/>
  <c r="N54"/>
  <c r="O54"/>
  <c r="P54"/>
  <c r="P53" s="1"/>
  <c r="Q54"/>
  <c r="Q53" s="1"/>
  <c r="R54"/>
  <c r="S54"/>
  <c r="T54"/>
  <c r="T53" s="1"/>
  <c r="U54"/>
  <c r="U53" s="1"/>
  <c r="W54"/>
  <c r="V55"/>
  <c r="H55" s="1"/>
  <c r="V25"/>
  <c r="H25" s="1"/>
  <c r="X25" s="1"/>
  <c r="I91"/>
  <c r="V76"/>
  <c r="H76" s="1"/>
  <c r="V92"/>
  <c r="H92" s="1"/>
  <c r="W91"/>
  <c r="V110"/>
  <c r="H110" s="1"/>
  <c r="V111"/>
  <c r="H111" s="1"/>
  <c r="X111" s="1"/>
  <c r="V135"/>
  <c r="V286"/>
  <c r="V77"/>
  <c r="H77" s="1"/>
  <c r="X77" s="1"/>
  <c r="M91"/>
  <c r="N91"/>
  <c r="O91"/>
  <c r="P91"/>
  <c r="Q91"/>
  <c r="R91"/>
  <c r="S91"/>
  <c r="T91"/>
  <c r="U91"/>
  <c r="K91"/>
  <c r="L91"/>
  <c r="J91"/>
  <c r="F91"/>
  <c r="G91"/>
  <c r="V73"/>
  <c r="V74"/>
  <c r="V75"/>
  <c r="V112"/>
  <c r="H112" s="1"/>
  <c r="X112" s="1"/>
  <c r="V113"/>
  <c r="H113" s="1"/>
  <c r="X113" s="1"/>
  <c r="V131"/>
  <c r="X262"/>
  <c r="H232"/>
  <c r="X232"/>
  <c r="H141"/>
  <c r="X141" s="1"/>
  <c r="Y257"/>
  <c r="V130" l="1"/>
  <c r="V293"/>
  <c r="H75"/>
  <c r="V305"/>
  <c r="E10"/>
  <c r="E52" s="1"/>
  <c r="E296"/>
  <c r="E292" s="1"/>
  <c r="K10"/>
  <c r="K296"/>
  <c r="K292" s="1"/>
  <c r="F10"/>
  <c r="F52" s="1"/>
  <c r="F296"/>
  <c r="F292" s="1"/>
  <c r="R53"/>
  <c r="N53"/>
  <c r="J53"/>
  <c r="W205"/>
  <c r="Y205" s="1"/>
  <c r="H73"/>
  <c r="V303"/>
  <c r="H74"/>
  <c r="V304"/>
  <c r="G10"/>
  <c r="G296"/>
  <c r="G292" s="1"/>
  <c r="X225"/>
  <c r="X224" s="1"/>
  <c r="H224"/>
  <c r="L53"/>
  <c r="I53"/>
  <c r="H217"/>
  <c r="H216" s="1"/>
  <c r="S53"/>
  <c r="O53"/>
  <c r="K53"/>
  <c r="F53"/>
  <c r="E205"/>
  <c r="Y167"/>
  <c r="V233"/>
  <c r="E53"/>
  <c r="W53"/>
  <c r="W10"/>
  <c r="W296"/>
  <c r="W292" s="1"/>
  <c r="J10"/>
  <c r="J52" s="1"/>
  <c r="J296"/>
  <c r="J292" s="1"/>
  <c r="I10"/>
  <c r="I296"/>
  <c r="I292" s="1"/>
  <c r="Y165"/>
  <c r="Y169"/>
  <c r="V237"/>
  <c r="H88"/>
  <c r="X88" s="1"/>
  <c r="V85"/>
  <c r="Y162"/>
  <c r="H238"/>
  <c r="Y192"/>
  <c r="E189"/>
  <c r="Y189" s="1"/>
  <c r="Y172"/>
  <c r="H154"/>
  <c r="V134"/>
  <c r="Y214"/>
  <c r="Y206"/>
  <c r="Y208"/>
  <c r="Y233"/>
  <c r="Y232"/>
  <c r="H235"/>
  <c r="X235" s="1"/>
  <c r="Y211"/>
  <c r="H231"/>
  <c r="H230" s="1"/>
  <c r="V230"/>
  <c r="V206"/>
  <c r="Y91"/>
  <c r="Y96"/>
  <c r="Y102"/>
  <c r="Y216"/>
  <c r="H195"/>
  <c r="H194" s="1"/>
  <c r="H180"/>
  <c r="H179" s="1"/>
  <c r="H175"/>
  <c r="H174" s="1"/>
  <c r="V172"/>
  <c r="Y137"/>
  <c r="H151"/>
  <c r="H150" s="1"/>
  <c r="H131"/>
  <c r="J164"/>
  <c r="H115"/>
  <c r="V114"/>
  <c r="Y72"/>
  <c r="V273"/>
  <c r="V214"/>
  <c r="Y93"/>
  <c r="Y100"/>
  <c r="Y104"/>
  <c r="H86"/>
  <c r="Y271"/>
  <c r="H236"/>
  <c r="X236" s="1"/>
  <c r="V91"/>
  <c r="K164"/>
  <c r="F164"/>
  <c r="H239"/>
  <c r="X239" s="1"/>
  <c r="H234"/>
  <c r="L164"/>
  <c r="G164"/>
  <c r="V167"/>
  <c r="H167" s="1"/>
  <c r="V165"/>
  <c r="H165" s="1"/>
  <c r="V169"/>
  <c r="H169" s="1"/>
  <c r="V117"/>
  <c r="V96"/>
  <c r="V100"/>
  <c r="V102"/>
  <c r="V104"/>
  <c r="H96"/>
  <c r="X96" s="1"/>
  <c r="H100"/>
  <c r="X100" s="1"/>
  <c r="H102"/>
  <c r="X102" s="1"/>
  <c r="H104"/>
  <c r="X104" s="1"/>
  <c r="X147"/>
  <c r="P164"/>
  <c r="M164"/>
  <c r="I164"/>
  <c r="V285"/>
  <c r="V284" s="1"/>
  <c r="H286"/>
  <c r="H123"/>
  <c r="X123" s="1"/>
  <c r="V137"/>
  <c r="H193"/>
  <c r="H192" s="1"/>
  <c r="V192"/>
  <c r="V189" s="1"/>
  <c r="Y54"/>
  <c r="Y177"/>
  <c r="H135"/>
  <c r="H134" s="1"/>
  <c r="H61"/>
  <c r="H60" s="1"/>
  <c r="V60"/>
  <c r="H57"/>
  <c r="H56" s="1"/>
  <c r="X40"/>
  <c r="R164"/>
  <c r="N164"/>
  <c r="U164"/>
  <c r="Q164"/>
  <c r="Y273"/>
  <c r="V257"/>
  <c r="X43"/>
  <c r="I52"/>
  <c r="X121"/>
  <c r="X259"/>
  <c r="H257"/>
  <c r="V271"/>
  <c r="X87"/>
  <c r="E164"/>
  <c r="Y85"/>
  <c r="W52"/>
  <c r="Y285"/>
  <c r="Y194"/>
  <c r="V211"/>
  <c r="V11"/>
  <c r="Y11"/>
  <c r="Y10" s="1"/>
  <c r="V93"/>
  <c r="V208"/>
  <c r="H247"/>
  <c r="W164"/>
  <c r="V54"/>
  <c r="S52"/>
  <c r="Q52"/>
  <c r="K52"/>
  <c r="X212"/>
  <c r="X211" s="1"/>
  <c r="H211"/>
  <c r="X180"/>
  <c r="X179" s="1"/>
  <c r="H163"/>
  <c r="H118"/>
  <c r="H271"/>
  <c r="X14"/>
  <c r="X11" s="1"/>
  <c r="H11"/>
  <c r="X55"/>
  <c r="X54" s="1"/>
  <c r="H54"/>
  <c r="H273"/>
  <c r="X274"/>
  <c r="X273" s="1"/>
  <c r="T52"/>
  <c r="R52"/>
  <c r="L52"/>
  <c r="X76"/>
  <c r="H208"/>
  <c r="X209"/>
  <c r="X208" s="1"/>
  <c r="X168"/>
  <c r="X167" s="1"/>
  <c r="Y284"/>
  <c r="P52"/>
  <c r="N52"/>
  <c r="G52"/>
  <c r="U52"/>
  <c r="O52"/>
  <c r="M52"/>
  <c r="H137"/>
  <c r="X140"/>
  <c r="X166"/>
  <c r="X165" s="1"/>
  <c r="X110"/>
  <c r="X109" s="1"/>
  <c r="H109"/>
  <c r="X92"/>
  <c r="X91" s="1"/>
  <c r="H91"/>
  <c r="X215"/>
  <c r="X214" s="1"/>
  <c r="H214"/>
  <c r="H206"/>
  <c r="X207"/>
  <c r="X206" s="1"/>
  <c r="X93"/>
  <c r="H93"/>
  <c r="X170"/>
  <c r="X169" s="1"/>
  <c r="X231"/>
  <c r="X230" s="1"/>
  <c r="X136"/>
  <c r="V109"/>
  <c r="X74" l="1"/>
  <c r="H304"/>
  <c r="X304" s="1"/>
  <c r="V292"/>
  <c r="V295"/>
  <c r="H130"/>
  <c r="H293"/>
  <c r="H292" s="1"/>
  <c r="X73"/>
  <c r="H303"/>
  <c r="X303" s="1"/>
  <c r="X75"/>
  <c r="H305"/>
  <c r="X305" s="1"/>
  <c r="X217"/>
  <c r="X216" s="1"/>
  <c r="V108"/>
  <c r="X151"/>
  <c r="X150" s="1"/>
  <c r="V205"/>
  <c r="V10"/>
  <c r="V296"/>
  <c r="H10"/>
  <c r="H296"/>
  <c r="X10"/>
  <c r="X296"/>
  <c r="X61"/>
  <c r="X60" s="1"/>
  <c r="H189"/>
  <c r="H233"/>
  <c r="H237"/>
  <c r="H85"/>
  <c r="X154"/>
  <c r="H153"/>
  <c r="Y164"/>
  <c r="H172"/>
  <c r="X175"/>
  <c r="X238"/>
  <c r="X237" s="1"/>
  <c r="X193"/>
  <c r="X192" s="1"/>
  <c r="X247"/>
  <c r="X246" s="1"/>
  <c r="H246"/>
  <c r="X195"/>
  <c r="X194" s="1"/>
  <c r="X131"/>
  <c r="X115"/>
  <c r="X114" s="1"/>
  <c r="H114"/>
  <c r="F289"/>
  <c r="F290" s="1"/>
  <c r="G289"/>
  <c r="G290" s="1"/>
  <c r="E289"/>
  <c r="E290" s="1"/>
  <c r="X86"/>
  <c r="X85" s="1"/>
  <c r="H117"/>
  <c r="Y53"/>
  <c r="X234"/>
  <c r="X233" s="1"/>
  <c r="X137"/>
  <c r="V164"/>
  <c r="H164" s="1"/>
  <c r="H285"/>
  <c r="H284" s="1"/>
  <c r="X286"/>
  <c r="X285" s="1"/>
  <c r="X284" s="1"/>
  <c r="V52"/>
  <c r="X57"/>
  <c r="X56" s="1"/>
  <c r="X135"/>
  <c r="X134" s="1"/>
  <c r="X118"/>
  <c r="X117" s="1"/>
  <c r="Y52"/>
  <c r="Y108"/>
  <c r="X163"/>
  <c r="X162" s="1"/>
  <c r="X157" s="1"/>
  <c r="H162"/>
  <c r="H157" s="1"/>
  <c r="X164"/>
  <c r="X130" l="1"/>
  <c r="X293"/>
  <c r="X292" s="1"/>
  <c r="H108"/>
  <c r="X205"/>
  <c r="H205"/>
  <c r="X172"/>
  <c r="X174"/>
  <c r="H52"/>
  <c r="X36"/>
  <c r="U289"/>
  <c r="U290" s="1"/>
  <c r="Y161"/>
  <c r="X189"/>
  <c r="T289" l="1"/>
  <c r="T290" s="1"/>
  <c r="Y160"/>
  <c r="X52"/>
  <c r="V78"/>
  <c r="V72" l="1"/>
  <c r="S289"/>
  <c r="S290" s="1"/>
  <c r="Y159"/>
  <c r="W158"/>
  <c r="H78"/>
  <c r="H72" s="1"/>
  <c r="H302" l="1"/>
  <c r="H53"/>
  <c r="V302"/>
  <c r="V53"/>
  <c r="R289"/>
  <c r="R290" s="1"/>
  <c r="Y158"/>
  <c r="W157"/>
  <c r="X78"/>
  <c r="X302" l="1"/>
  <c r="X298" s="1"/>
  <c r="H298"/>
  <c r="V306"/>
  <c r="V298"/>
  <c r="X72"/>
  <c r="X53" s="1"/>
  <c r="Q289"/>
  <c r="Q290" s="1"/>
  <c r="Y157"/>
  <c r="W289"/>
  <c r="P289" l="1"/>
  <c r="P290" s="1"/>
  <c r="Y289"/>
  <c r="W290"/>
  <c r="Y290" s="1"/>
  <c r="V289"/>
  <c r="V290" s="1"/>
  <c r="O289" l="1"/>
  <c r="O290" s="1"/>
  <c r="N289" l="1"/>
  <c r="N290" s="1"/>
  <c r="M289" l="1"/>
  <c r="M290" s="1"/>
  <c r="L289" l="1"/>
  <c r="L290" s="1"/>
  <c r="K289" l="1"/>
  <c r="K290" s="1"/>
  <c r="H289"/>
  <c r="H290" s="1"/>
  <c r="H291" s="1"/>
  <c r="J289"/>
  <c r="J290" s="1"/>
  <c r="I289"/>
  <c r="I290" s="1"/>
  <c r="I291" s="1"/>
  <c r="X153"/>
  <c r="X108" l="1"/>
  <c r="X289" s="1"/>
  <c r="X290" s="1"/>
  <c r="X291" s="1"/>
</calcChain>
</file>

<file path=xl/sharedStrings.xml><?xml version="1.0" encoding="utf-8"?>
<sst xmlns="http://schemas.openxmlformats.org/spreadsheetml/2006/main" count="424" uniqueCount="221">
  <si>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</si>
  <si>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</si>
  <si>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</si>
  <si>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</si>
  <si>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</si>
  <si>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</si>
  <si>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</si>
  <si>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</si>
  <si>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</si>
  <si>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</si>
  <si>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</si>
  <si>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</si>
  <si>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</si>
  <si>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</si>
  <si>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</si>
  <si>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</si>
  <si>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</si>
  <si>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</si>
  <si>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</si>
  <si>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</si>
  <si>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</si>
  <si>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</si>
  <si>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</si>
  <si>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</si>
  <si>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</si>
  <si>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</si>
  <si>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</si>
  <si>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</si>
  <si>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</si>
  <si>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</si>
  <si>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</si>
  <si>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</si>
  <si>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</si>
  <si>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</si>
  <si>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</si>
  <si>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</si>
  <si>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</si>
  <si>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</si>
  <si>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</si>
  <si>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</si>
  <si>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</si>
  <si>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</si>
  <si>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</si>
  <si>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</si>
  <si>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</si>
  <si>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Управління освіти міської ради</t>
  </si>
  <si>
    <t>0617640</t>
  </si>
  <si>
    <t>Заходи з енергозбереження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</si>
  <si>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</si>
  <si>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</si>
  <si>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</si>
  <si>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</si>
  <si>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</si>
  <si>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</si>
  <si>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</si>
  <si>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</si>
  <si>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</si>
  <si>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</si>
  <si>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</si>
  <si>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</si>
  <si>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</si>
  <si>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</si>
  <si>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</si>
  <si>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</si>
  <si>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</si>
  <si>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</si>
  <si>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</si>
  <si>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</si>
  <si>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</si>
  <si>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</si>
  <si>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</si>
  <si>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</si>
  <si>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</si>
  <si>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</si>
  <si>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1217322</t>
  </si>
  <si>
    <t>Капітальний ремонт житлового фонду ((приміщень)</t>
  </si>
  <si>
    <t>0213241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</si>
  <si>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</si>
  <si>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</si>
  <si>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</si>
  <si>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</si>
  <si>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</si>
  <si>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Внески до статутного капіталу суб’єктів господарювання</t>
  </si>
  <si>
    <t>1217321</t>
  </si>
  <si>
    <t>Управління комунального майна та земельних відносин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</si>
  <si>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</si>
  <si>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</si>
  <si>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</si>
  <si>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</si>
  <si>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</si>
  <si>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</si>
  <si>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</si>
  <si>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МЦП оснащення медичною технікою та виробами медичного призначення на 2020-2022 рр.</t>
  </si>
  <si>
    <t>0217520</t>
  </si>
  <si>
    <t>Реалізація Національної програми інформатизації</t>
  </si>
  <si>
    <t>Упрівління освіти міської ради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</si>
  <si>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</si>
  <si>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</si>
  <si>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</si>
  <si>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 xml:space="preserve">Придбання вітчизняної та зарубіжної книжкової продукції для бібліотек 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</si>
  <si>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</si>
  <si>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</si>
  <si>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</si>
  <si>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</si>
  <si>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</si>
  <si>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</si>
  <si>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</si>
  <si>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</si>
  <si>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 xml:space="preserve"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</t>
  </si>
  <si>
    <t>у 2021 році</t>
  </si>
  <si>
    <t>Реконструкція дитячого садка по вул. Шевченка, 97 Е в т.ч. ПКД</t>
  </si>
  <si>
    <t>Будів.інших об’єктів  комунальної власності.</t>
  </si>
  <si>
    <t>Будівництво фонтану на пл. І. Франка в т.ч. ПКД</t>
  </si>
  <si>
    <t>МЦП  "Фінансової підтримки та розвитку КНП "Ніжинський міський пологовий будинок на 2021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</si>
  <si>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2021 рік</t>
  </si>
  <si>
    <t>Капітальне будівництва (придбання) житла</t>
  </si>
  <si>
    <t>Міська Програма забезпечення службовим житлом лікарів КНП «Ніжинська ЦМЛ ім.М.Галицького Ніжинської міської ради Чернігівської області на 2020 - 2021 роки</t>
  </si>
  <si>
    <t>Міська Програма забезпечення службовим житлом лікарів КНП «Ніжинський міський пологовий будинок Ніжинської міської ради Чернігівської області» на 2020 - 2021 роки</t>
  </si>
  <si>
    <t>Капітальний ремонт віконних блоків із заміною їх на металопластиков, дверних блоків із заміною на металеві з утеплювачем), в т.ч.ПВР (ЦСССДМ)</t>
  </si>
  <si>
    <t>МЦП "Розробка схем та пректних рішень масового застосування та детального планування  на 2021 рік"</t>
  </si>
  <si>
    <t>Програма інформатизації діяльності виконавчого комітету Ніжинської міської ради Чернігівської області на 2020-2022роки (Молод.центр-9,8тис.грн, ЦМЛ -50,0 тис.грн)</t>
  </si>
  <si>
    <r>
      <t xml:space="preserve">М’ясорубки промислові для ДНЗ №7, №23 - </t>
    </r>
    <r>
      <rPr>
        <i/>
        <sz val="20"/>
        <rFont val="Times New Roman"/>
        <family val="1"/>
        <charset val="204"/>
      </rPr>
      <t>40 000</t>
    </r>
    <r>
      <rPr>
        <sz val="20"/>
        <rFont val="Times New Roman"/>
        <family val="1"/>
        <charset val="204"/>
      </rPr>
      <t xml:space="preserve"> грн; жаровочні шафи для ДНЗ №7, №15, №17 - </t>
    </r>
    <r>
      <rPr>
        <i/>
        <sz val="20"/>
        <rFont val="Times New Roman"/>
        <family val="1"/>
        <charset val="204"/>
      </rPr>
      <t>80000</t>
    </r>
    <r>
      <rPr>
        <sz val="20"/>
        <rFont val="Times New Roman"/>
        <family val="1"/>
        <charset val="204"/>
      </rPr>
      <t xml:space="preserve"> грн; пральна машина для ДНЗ №23 - </t>
    </r>
    <r>
      <rPr>
        <i/>
        <sz val="20"/>
        <rFont val="Times New Roman"/>
        <family val="1"/>
        <charset val="204"/>
      </rPr>
      <t>60 000</t>
    </r>
    <r>
      <rPr>
        <sz val="20"/>
        <rFont val="Times New Roman"/>
        <family val="1"/>
        <charset val="204"/>
      </rPr>
      <t xml:space="preserve">грн; мотори для електровентиляційного каналу для ДНЗ №4, №9, №12, №13 - </t>
    </r>
    <r>
      <rPr>
        <i/>
        <sz val="20"/>
        <rFont val="Times New Roman"/>
        <family val="1"/>
        <charset val="204"/>
      </rPr>
      <t>40000</t>
    </r>
    <r>
      <rPr>
        <sz val="20"/>
        <rFont val="Times New Roman"/>
        <family val="1"/>
        <charset val="204"/>
      </rPr>
      <t>грн; холодильник для ДНЗ №14-15 000 грн; центрифуга для ДНЗ №13 -</t>
    </r>
    <r>
      <rPr>
        <i/>
        <sz val="20"/>
        <rFont val="Times New Roman"/>
        <family val="1"/>
        <charset val="204"/>
      </rPr>
      <t xml:space="preserve"> 70000</t>
    </r>
    <r>
      <rPr>
        <sz val="20"/>
        <rFont val="Times New Roman"/>
        <family val="1"/>
        <charset val="204"/>
      </rPr>
      <t>грн</t>
    </r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</si>
  <si>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</si>
  <si>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</si>
  <si>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Будівництво установ та закладів соціальної сфери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</si>
  <si>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</si>
  <si>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Капітальний ремонт частиниі даху будівлі Територіального центру по вул. Шевченка,99Є у м.Ніжині Чернігівської області в т.ч. ПВР</t>
  </si>
  <si>
    <t>Капітальний ремонт віконних блоків із заміною їх на металопластикові у приміщенні центру комплексної реабілітації дітей з інвалідністю "Віра" Ніжинської міської ради в т.ч. ПВР</t>
  </si>
  <si>
    <t>0817323</t>
  </si>
  <si>
    <t>Забез.діяльності палаців і будинків культури, клубів, центр.дозв.та інших клуб.закладів</t>
  </si>
  <si>
    <r>
      <t xml:space="preserve">Придбання музичних інструментів (електрогітара Yamaha - </t>
    </r>
    <r>
      <rPr>
        <b/>
        <i/>
        <sz val="20"/>
        <rFont val="Times New Roman"/>
        <family val="1"/>
        <charset val="204"/>
      </rPr>
      <t>10600</t>
    </r>
    <r>
      <rPr>
        <sz val="20"/>
        <rFont val="Times New Roman"/>
        <family val="1"/>
        <charset val="204"/>
      </rPr>
      <t xml:space="preserve">грн.; бас-гітара Squier - </t>
    </r>
    <r>
      <rPr>
        <b/>
        <i/>
        <sz val="20"/>
        <rFont val="Times New Roman"/>
        <family val="1"/>
        <charset val="204"/>
      </rPr>
      <t>10400</t>
    </r>
    <r>
      <rPr>
        <sz val="20"/>
        <rFont val="Times New Roman"/>
        <family val="1"/>
        <charset val="204"/>
      </rPr>
      <t xml:space="preserve">грн.; клавішний елекроінструмент  Yamaha- </t>
    </r>
    <r>
      <rPr>
        <b/>
        <i/>
        <sz val="20"/>
        <rFont val="Times New Roman"/>
        <family val="1"/>
        <charset val="204"/>
      </rPr>
      <t>12400</t>
    </r>
    <r>
      <rPr>
        <sz val="20"/>
        <rFont val="Times New Roman"/>
        <family val="1"/>
        <charset val="204"/>
      </rPr>
      <t>грн.)</t>
    </r>
  </si>
  <si>
    <t>Інші заходи в галузі культури і мистецтва</t>
  </si>
  <si>
    <t xml:space="preserve">Програма  розвитку культури, мистецтва і  охорони культурної спадщини на 2021рік </t>
  </si>
  <si>
    <t xml:space="preserve">Надання спеціальної освіти мистецьким школам  </t>
  </si>
  <si>
    <r>
      <t xml:space="preserve">Придбання музичних інструментів для ДМШ (флейта - </t>
    </r>
    <r>
      <rPr>
        <b/>
        <i/>
        <sz val="20"/>
        <rFont val="Times New Roman"/>
        <family val="1"/>
        <charset val="204"/>
      </rPr>
      <t>18000</t>
    </r>
    <r>
      <rPr>
        <sz val="20"/>
        <rFont val="Times New Roman"/>
        <family val="1"/>
        <charset val="204"/>
      </rPr>
      <t xml:space="preserve">грн.; бандури (2шт.) - </t>
    </r>
    <r>
      <rPr>
        <b/>
        <i/>
        <sz val="20"/>
        <rFont val="Times New Roman"/>
        <family val="1"/>
        <charset val="204"/>
      </rPr>
      <t>60000</t>
    </r>
    <r>
      <rPr>
        <sz val="20"/>
        <rFont val="Times New Roman"/>
        <family val="1"/>
        <charset val="204"/>
      </rPr>
      <t>грн.;  тромбон.-</t>
    </r>
    <r>
      <rPr>
        <b/>
        <i/>
        <sz val="20"/>
        <rFont val="Times New Roman"/>
        <family val="1"/>
        <charset val="204"/>
      </rPr>
      <t>10 000</t>
    </r>
    <r>
      <rPr>
        <sz val="20"/>
        <rFont val="Times New Roman"/>
        <family val="1"/>
        <charset val="204"/>
      </rPr>
      <t xml:space="preserve"> грн; гітара -</t>
    </r>
    <r>
      <rPr>
        <b/>
        <i/>
        <sz val="20"/>
        <rFont val="Times New Roman"/>
        <family val="1"/>
        <charset val="204"/>
      </rPr>
      <t xml:space="preserve"> 8000</t>
    </r>
    <r>
      <rPr>
        <sz val="20"/>
        <rFont val="Times New Roman"/>
        <family val="1"/>
        <charset val="204"/>
      </rPr>
      <t xml:space="preserve">грн.; скрипка - </t>
    </r>
    <r>
      <rPr>
        <b/>
        <i/>
        <sz val="20"/>
        <rFont val="Times New Roman"/>
        <family val="1"/>
        <charset val="204"/>
      </rPr>
      <t>6000</t>
    </r>
    <r>
      <rPr>
        <sz val="20"/>
        <rFont val="Times New Roman"/>
        <family val="1"/>
        <charset val="204"/>
      </rPr>
      <t xml:space="preserve">грн.; акустична система - </t>
    </r>
    <r>
      <rPr>
        <b/>
        <i/>
        <sz val="20"/>
        <rFont val="Times New Roman"/>
        <family val="1"/>
        <charset val="204"/>
      </rPr>
      <t>12000</t>
    </r>
    <r>
      <rPr>
        <sz val="20"/>
        <rFont val="Times New Roman"/>
        <family val="1"/>
        <charset val="204"/>
      </rPr>
      <t>грн.)</t>
    </r>
  </si>
  <si>
    <t>Придбання музичних інструментів для ДХШ (скрипки (6шт.*6000)</t>
  </si>
  <si>
    <t>Науково-проекна документація на реставрацію меморіального будинку -музею Юрія Лисянського (в т.ч.проект пристосування з урахуванням концептуальних рішень)</t>
  </si>
  <si>
    <t>Вуличний тренажерний комплекс "Невада"1шт.-7 000грн.,вуличний тренажерний комплекс "Україна"1шт-7000грн для спорт.майд по вул.Незалежності,21А</t>
  </si>
  <si>
    <t>Стіл тенісний вуличний 1 шт-8400грн,вуличний тренажерний комплекс "Невада"2шт.-14 000грн для спорт.майд по вул. Прилуцька,156</t>
  </si>
  <si>
    <t>Стіл тенісний вуличний 2 шт</t>
  </si>
  <si>
    <t>Табло світлодіодне електр. 1шт. *13 000грнн,трибуна модульна з накриттям 2шт.-100000грн - Стадіон "Спартак"</t>
  </si>
  <si>
    <t>Міні мобільний  тренажерний спортивний комплекс для спорт.майд по вул. Синяківська,49/57</t>
  </si>
  <si>
    <t>Волейбольна стійка-6000грн,тенісні столи вуличні 3 шт-30000грн,тренажери вуличні 9шт-72000грн,футбольні ворота комплект-10000грн для спорт майд по вул. Кушакевичів,7</t>
  </si>
  <si>
    <t>Модульні пересувні баскетбольні стійки 1 шт.*110 000,бензинова повітрядуйка-9800грн, машинка для нанесення розмітки на футбольних полях-15000грн</t>
  </si>
  <si>
    <t>Керівництво і управління у відповідній сфері у містах (місті Києві), селищах, селах, територіальних громадах</t>
  </si>
  <si>
    <t>Придбання мікроавтобуса</t>
  </si>
  <si>
    <t>Будівництво мультифункціональних майданчиків для занять ігровими видами спорту</t>
  </si>
  <si>
    <t>Будівництво мультифункціонального спортивного майданчика для гри з футболу, баскетболу, тенісу, волейболу по вул. Кушакевичів,7 м. Ніжин Чернігівської обл. в т.ч. ПКД</t>
  </si>
  <si>
    <t>Реконструкція мереж електропостачання струмоприймачів 1-ї категорії з надійності електропостачання в приміщеннях акушерського, гінекологічного відділень та відділення реанімації КЛПЗ "Ніжинський міський пологовий будинок" НМР по вул.Московська,21а, м.Ніжин, Чернігівської обл.на основі агрегатів безперебійного живлення серії АБЖ "Резерв" в т.ч. ПКД</t>
  </si>
  <si>
    <t>Будівництво скейт-парку, в т.ч.ПКД</t>
  </si>
  <si>
    <t xml:space="preserve"> Реконструкції трибун та огорожі на стадіоні "Спартак"в т.ч. ПКД</t>
  </si>
  <si>
    <t>Будівництво системи відеоспостереження прилеглої території залізничного вокзалу в м. Ніжинв т.ч. ПКД</t>
  </si>
  <si>
    <t>Будівництво системи передачі даних та відеоспостереження м. Ніжин, Чернігівської обл.в т.ч. ПКД</t>
  </si>
  <si>
    <t>Капітальний ремонт внутрішніх мереж харчоблоку (водопровідної,каналізаційної, електричної, вентиляційної) за адр.вул. Московська,21  в т.ч. ПКД</t>
  </si>
  <si>
    <t xml:space="preserve">Капітальний ремонт огорожі скверу ім. М. Гоголя, в т.ч. ПКД </t>
  </si>
  <si>
    <t>Реконструкція скверу Б.Хмельницького, в т.ч. ПКД</t>
  </si>
  <si>
    <t>Реконструкція вул.Шевченка з площею ім.Франка в м.Ніжин. в т.ч ПКД                                                                                                                              1 черга - 1 пусковий комплекс - 11 242 591;  2 пусковий комплекс - 8789 590.                                                                                                                 2 черга - 9524 387.                                                                                                                                                     3 черга - 5267 654.</t>
  </si>
  <si>
    <t xml:space="preserve">Реалізація проектів з реконструкції, капітального ремонту приймальних відділень в опрних закладах охорони здоров’я у госпітальних округах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</si>
  <si>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ПКД</t>
  </si>
  <si>
    <t>Капітальний ремонт дороги по вул.Гребінки в м.Ніжин в т.ч. ПКД</t>
  </si>
  <si>
    <t>Капітальний ремонт тротуару по вул.Широкомагерська м.Ніжин в т.ч. ПКД</t>
  </si>
  <si>
    <t>Капітальний ремонт дороги по вул.Незалежності на ділянці від вул.Синіківська до вул.Генерала Корчагіна м.Ніжин (розроблення ПКД)</t>
  </si>
  <si>
    <t>Капітальний ремонт дороги по вул.Сакко і Ванцетті м.Ніжин (розроблення ПКД)</t>
  </si>
  <si>
    <t>Капітальний ремонт дороги по вул.Успенська м.Ніжин (розроблення ПКД)</t>
  </si>
  <si>
    <t>Капітальний ремонт дороги по вул. Богушевича в м. Ніжин, Чернігівської обл., в т.ч. ПКД</t>
  </si>
  <si>
    <t>Капітальний ремонт дороги по вул. Братів Зосим в м. Ніжин, Чернігівської обл., в т.ч. ПКД</t>
  </si>
  <si>
    <t>Реконструкція вул.Гоголя в т.ч. ПКД</t>
  </si>
  <si>
    <t>Інша діяльність у сфері екології та охорони природних ресурсів</t>
  </si>
  <si>
    <t>3110160</t>
  </si>
  <si>
    <t>Будівництво дегідраційного блоку на діючих очисних спорудах в с.Ніжинське Ніжинського району Чернігівської області в т.ч. ПКД(співфін.до проекту обл.Програми охорони навкол.природ.серед Черніг.обл.на 2021-2027роки)</t>
  </si>
  <si>
    <t>Міська програма реалізації повноважень міської ради у галузі земельних відносин на 2021рік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</si>
  <si>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</si>
  <si>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</si>
  <si>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Придбання мультимедійного пристрою (проектор)</t>
  </si>
  <si>
    <t xml:space="preserve"> Телевізор  -37000грн, кондиціонер-15000грн, знищувач документів-8000грн, кондиціонери в актовий зал міськвиконкому-186500грн                                                                                                                                                                                   </t>
  </si>
  <si>
    <t>Програма інформатизації діяльності виконавчого комітету Ніжинської міської ради Чернігівської області на 2020-2022роки (Виконком-1100,0тис.грн, НЦСССДМ-25,0 тис.грн, )</t>
  </si>
  <si>
    <t>Програма інформатизації діяльності виконавчого комітету Ніжинської міської ради Чернігівської області на 2020-2022роки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</si>
  <si>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обл.в т.ч.ПКД</t>
  </si>
  <si>
    <t>Будівництво огорожі футбольного поля розміром 50*70 в т.ч. ПКД</t>
  </si>
  <si>
    <t>Придбання кондиціонерів 2 шт-30000грн,2 шт.знищувачів паперів-16000грн</t>
  </si>
  <si>
    <t>Будівництво ФОК з басейнами (типової будівлі басейну "Н2О-Classic") по вул.Незалежності, м.Ніжин, Чернігівська обл., в т.ч.ПВР</t>
  </si>
  <si>
    <t>профінансовано січень - березень</t>
  </si>
  <si>
    <t>ПРОФІНАНСОВАНО у березні</t>
  </si>
  <si>
    <t>профінанс в березні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</si>
  <si>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 в т.ч. вільний залишок - 751102,30))</t>
  </si>
  <si>
    <t>Будівництво спортивного майданчика в с.Кунашівка в т.ч. ПКД ,в т.ч. вільний залишок Переяслівської сільської ради 3504,15грн</t>
  </si>
  <si>
    <t>1217325</t>
  </si>
  <si>
    <t>Будівництво артезіанської свердловини в с.Переяслівка, в т.ч. ПКД</t>
  </si>
  <si>
    <t xml:space="preserve">МЦП "Розвитку та фінансової підтримки комунальних підприємств м.Ніжина на 2021 рік"( КП "ВУКГ"-придбання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С2-493750грн, сміттєвозу з заднім завантаженням АТ4021 DAYUM CGC1120-346000грн; КП Відділ арх.-тех.планування та проектування"- 25000грн придбання оргтехніки) </t>
  </si>
  <si>
    <t xml:space="preserve">Проект переможець Громад.бюджету "Молодь Records" </t>
  </si>
  <si>
    <t>Співфінансування 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</si>
  <si>
    <t>Проект переможець Громад.бюджету "Спортивне містечко(ігровий комплекс, спортивний комплекс, вуличні тренажери) для учнів гімназії та мешканців мікрорайону (територія гімназії №2)</t>
  </si>
  <si>
    <t>Проект переможець Громад.бюджету "Розумні та веселі перерви"</t>
  </si>
  <si>
    <r>
      <t xml:space="preserve">Насоси в газову котельню (2 шт.) для ЗОШ№ 12 - </t>
    </r>
    <r>
      <rPr>
        <i/>
        <sz val="20"/>
        <rFont val="Times New Roman"/>
        <family val="1"/>
        <charset val="204"/>
      </rPr>
      <t>35200</t>
    </r>
    <r>
      <rPr>
        <sz val="20"/>
        <rFont val="Times New Roman"/>
        <family val="1"/>
        <charset val="204"/>
      </rPr>
      <t xml:space="preserve">грн; холодильник для ЗОШ №11 - </t>
    </r>
    <r>
      <rPr>
        <i/>
        <sz val="20"/>
        <rFont val="Times New Roman"/>
        <family val="1"/>
        <charset val="204"/>
      </rPr>
      <t>15000</t>
    </r>
    <r>
      <rPr>
        <sz val="20"/>
        <rFont val="Times New Roman"/>
        <family val="1"/>
        <charset val="204"/>
      </rPr>
      <t xml:space="preserve">грн.; жаровочна шафа для ЗОШ №17- </t>
    </r>
    <r>
      <rPr>
        <i/>
        <sz val="20"/>
        <rFont val="Times New Roman"/>
        <family val="1"/>
        <charset val="204"/>
      </rPr>
      <t>25 000</t>
    </r>
    <r>
      <rPr>
        <sz val="20"/>
        <rFont val="Times New Roman"/>
        <family val="1"/>
        <charset val="204"/>
      </rPr>
      <t xml:space="preserve"> грн; посудомийна машина для ЗОШ №17-75000грн, електрична плита для ЗОШ №17 </t>
    </r>
    <r>
      <rPr>
        <b/>
        <sz val="20"/>
        <rFont val="Times New Roman"/>
        <family val="1"/>
        <charset val="204"/>
      </rPr>
      <t xml:space="preserve">- </t>
    </r>
    <r>
      <rPr>
        <i/>
        <sz val="20"/>
        <rFont val="Times New Roman"/>
        <family val="1"/>
        <charset val="204"/>
      </rPr>
      <t>25000</t>
    </r>
    <r>
      <rPr>
        <sz val="20"/>
        <rFont val="Times New Roman"/>
        <family val="1"/>
        <charset val="204"/>
      </rPr>
      <t>грн, статора двигуна для ЗОШ №5 -14800грн,посудомийна машина для гім№5-75000грн</t>
    </r>
  </si>
  <si>
    <t>0611041</t>
  </si>
  <si>
    <r>
  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  </r>
    <r>
      <rPr>
        <b/>
        <sz val="20"/>
        <color indexed="8"/>
        <rFont val="Times New Roman"/>
        <family val="1"/>
        <charset val="204"/>
      </rPr>
      <t>(вільний залишок)</t>
    </r>
  </si>
  <si>
    <t>Капітальний ремонт частини даху ЗОШ №7,м.Ніжин, вул.Гоголя,15, Чернігівська обл., в т.ч. ПВР</t>
  </si>
  <si>
    <t>Капітальний ремонт харчоблоку ННВК №16 "Престиж",м.Ніжин, 3-й Мікрорайон,11, Чернігівська обл., в т.ч. ПВР</t>
  </si>
  <si>
    <t>Проект переможець Громад.бюджету "Світ медіа стає ближчим"</t>
  </si>
  <si>
    <t>Придбання 2-х страхувальних гімнастичних матів</t>
  </si>
  <si>
    <t>Проект переможець Громад.бюджету "Створення простору для занять із стрітболу "Стрітбол-Ніжин"</t>
  </si>
  <si>
    <t>Експлуатація та технічне обслуговування житлового фонду</t>
  </si>
  <si>
    <t>МЦП співфінансування робіт з ремонту багатоквартирних житлових будинків Ніжинської міської тертторіальної громади на 2021 рік</t>
  </si>
  <si>
    <t>0218110</t>
  </si>
  <si>
    <t>Заходи із запобігання та ліквідації надзвичайних ситуацій та наслідків стихійного лиха</t>
  </si>
  <si>
    <t>Міська цільова програма цивільного захисту м.Ніжина на 2021 рік (нове будівництво міської автоматизованої системи центрального оповіщення м.Ніжина)</t>
  </si>
  <si>
    <t>Реконструкція будівлі ФОКу з прибудовою вхідного вузла та пожежного виходу за адресою вул.Шевченка,103, м.Ніжин, Чернігівська обл., в т.ч. ПВР</t>
  </si>
  <si>
    <t>Надання освіти за рахунок субвенції з ДБ МБ на надання державної підтримки особам з особливими освітніми потребами</t>
  </si>
  <si>
    <t>Субвенція з МБ на надання державної підтримки особам з особливими освітніми потребами за рахунок відповідної субвенції з ДБ</t>
  </si>
  <si>
    <t>В т.ч. Субвенції з ДБ</t>
  </si>
  <si>
    <t>освіта</t>
  </si>
  <si>
    <t>ГРОМАДСЬКИЙ БЮДЖЕТ</t>
  </si>
  <si>
    <t>модоліжний центр</t>
  </si>
  <si>
    <t>культура</t>
  </si>
  <si>
    <t>спорт</t>
  </si>
  <si>
    <r>
      <t xml:space="preserve">НЕФКО -  </t>
    </r>
    <r>
      <rPr>
        <sz val="20"/>
        <rFont val="Times New Roman"/>
        <family val="1"/>
        <charset val="204"/>
      </rPr>
      <t>Капітальний ремонт шляхом проведення комплексної термомодернізації об’єкту  Ніжинська загальноосвітня школа І-ІІІ ст. №10</t>
    </r>
  </si>
  <si>
    <t xml:space="preserve">Касові на 01.04.2020   </t>
  </si>
  <si>
    <t>станом на 01.04.2021р.</t>
  </si>
  <si>
    <t xml:space="preserve">МЦП "Розвитку та фінансової підтримки комунальних підприємств м.Ніжина на 2021 рік" (КП "НУВКГ-2747,0 тис.грн екскаватор-навантажувач,2 шт. автомат. кондесаторні установки-93,0 тис.грн; КП "ВУКГ"-769,4 тис.грн( трактор КИЙ-725,0 тис.грн, датчики танзометричні на ваги полігону ТПВ-44,4 тис.грн) </t>
  </si>
  <si>
    <t>% виконання відносно касових</t>
  </si>
  <si>
    <t xml:space="preserve">Бюджет розвитку без субвенцій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</si>
</sst>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b/>
      <sz val="24"/>
      <name val="Times New Roman"/>
      <family val="1"/>
      <charset val="204"/>
    </font>
    <font>
      <sz val="22"/>
      <name val="Arial Cyr"/>
      <charset val="204"/>
    </font>
    <font>
      <b/>
      <sz val="22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7" fillId="0" borderId="0">
      <alignment vertical="top"/>
    </xf>
  </cellStyleXfs>
  <cellXfs count="392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5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165" fontId="19" fillId="2" borderId="2" xfId="0" applyNumberFormat="1" applyFont="1" applyFill="1" applyBorder="1" applyAlignment="1">
      <alignment wrapText="1"/>
    </xf>
    <xf numFmtId="165" fontId="10" fillId="2" borderId="2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49" fontId="15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wrapText="1"/>
    </xf>
    <xf numFmtId="1" fontId="15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4" fontId="0" fillId="0" borderId="2" xfId="0" applyNumberFormat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6" fillId="3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3" fillId="0" borderId="2" xfId="0" applyNumberFormat="1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8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4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4" fillId="6" borderId="2" xfId="0" applyNumberFormat="1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66" fontId="42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2" fillId="2" borderId="5" xfId="1" applyNumberFormat="1" applyFont="1" applyFill="1" applyBorder="1" applyAlignment="1">
      <alignment vertical="top" wrapText="1"/>
    </xf>
    <xf numFmtId="166" fontId="42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8" fillId="9" borderId="2" xfId="0" applyFont="1" applyFill="1" applyBorder="1"/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3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166" fontId="38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40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6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4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 vertical="top" wrapText="1"/>
    </xf>
    <xf numFmtId="0" fontId="42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2" fillId="0" borderId="5" xfId="0" applyFont="1" applyBorder="1" applyAlignment="1">
      <alignment horizontal="left" vertical="top" wrapText="1"/>
    </xf>
    <xf numFmtId="0" fontId="8" fillId="5" borderId="2" xfId="0" applyFont="1" applyFill="1" applyBorder="1"/>
    <xf numFmtId="49" fontId="18" fillId="6" borderId="2" xfId="0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left" vertical="center" wrapText="1"/>
    </xf>
    <xf numFmtId="0" fontId="42" fillId="6" borderId="5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/>
    </xf>
    <xf numFmtId="0" fontId="36" fillId="6" borderId="2" xfId="0" applyFont="1" applyFill="1" applyBorder="1" applyAlignment="1">
      <alignment horizontal="left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47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vertical="top" wrapText="1"/>
    </xf>
    <xf numFmtId="0" fontId="33" fillId="5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6" fontId="42" fillId="0" borderId="2" xfId="1" applyNumberFormat="1" applyFont="1" applyFill="1" applyBorder="1" applyAlignment="1">
      <alignment vertical="top" wrapText="1"/>
    </xf>
    <xf numFmtId="166" fontId="42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49" fillId="0" borderId="2" xfId="0" applyFont="1" applyBorder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4" fontId="34" fillId="5" borderId="2" xfId="0" applyNumberFormat="1" applyFont="1" applyFill="1" applyBorder="1" applyAlignment="1">
      <alignment horizontal="center" vertical="center" wrapText="1"/>
    </xf>
    <xf numFmtId="4" fontId="35" fillId="5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8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34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2" fillId="6" borderId="2" xfId="1" applyNumberFormat="1" applyFont="1" applyFill="1" applyBorder="1" applyAlignment="1">
      <alignment vertical="top" wrapText="1"/>
    </xf>
    <xf numFmtId="4" fontId="35" fillId="12" borderId="2" xfId="0" applyNumberFormat="1" applyFont="1" applyFill="1" applyBorder="1" applyAlignment="1">
      <alignment horizontal="center" vertical="center"/>
    </xf>
    <xf numFmtId="166" fontId="48" fillId="6" borderId="2" xfId="1" applyNumberFormat="1" applyFont="1" applyFill="1" applyBorder="1" applyAlignment="1">
      <alignment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Border="1" applyAlignment="1">
      <alignment vertical="center" wrapText="1"/>
    </xf>
    <xf numFmtId="0" fontId="34" fillId="6" borderId="2" xfId="0" applyFont="1" applyFill="1" applyBorder="1" applyAlignment="1">
      <alignment horizontal="left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" fontId="18" fillId="6" borderId="2" xfId="0" applyNumberFormat="1" applyFont="1" applyFill="1" applyBorder="1" applyAlignment="1">
      <alignment horizontal="center"/>
    </xf>
    <xf numFmtId="4" fontId="35" fillId="6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wrapText="1"/>
    </xf>
    <xf numFmtId="0" fontId="34" fillId="11" borderId="2" xfId="0" applyFont="1" applyFill="1" applyBorder="1" applyAlignment="1">
      <alignment horizontal="left" vertical="center" wrapText="1"/>
    </xf>
    <xf numFmtId="49" fontId="34" fillId="9" borderId="2" xfId="0" applyNumberFormat="1" applyFont="1" applyFill="1" applyBorder="1" applyAlignment="1">
      <alignment horizontal="left" wrapText="1"/>
    </xf>
    <xf numFmtId="49" fontId="39" fillId="0" borderId="2" xfId="0" applyNumberFormat="1" applyFont="1" applyBorder="1" applyAlignment="1">
      <alignment horizontal="center" vertical="top" wrapText="1"/>
    </xf>
    <xf numFmtId="49" fontId="40" fillId="0" borderId="2" xfId="0" applyNumberFormat="1" applyFont="1" applyBorder="1" applyAlignment="1">
      <alignment horizontal="center" vertical="top" wrapText="1"/>
    </xf>
    <xf numFmtId="49" fontId="45" fillId="6" borderId="2" xfId="0" applyNumberFormat="1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42" fillId="0" borderId="2" xfId="0" applyFont="1" applyBorder="1" applyAlignment="1">
      <alignment wrapText="1"/>
    </xf>
    <xf numFmtId="0" fontId="56" fillId="2" borderId="2" xfId="0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166" fontId="39" fillId="6" borderId="2" xfId="1" applyNumberFormat="1" applyFont="1" applyFill="1" applyBorder="1" applyAlignment="1">
      <alignment vertical="top" wrapText="1"/>
    </xf>
    <xf numFmtId="166" fontId="40" fillId="0" borderId="2" xfId="1" applyNumberFormat="1" applyFont="1" applyFill="1" applyBorder="1" applyAlignment="1">
      <alignment vertical="center" wrapText="1"/>
    </xf>
    <xf numFmtId="0" fontId="57" fillId="6" borderId="2" xfId="0" applyFont="1" applyFill="1" applyBorder="1" applyAlignment="1">
      <alignment wrapText="1"/>
    </xf>
    <xf numFmtId="0" fontId="54" fillId="6" borderId="2" xfId="0" applyFont="1" applyFill="1" applyBorder="1"/>
    <xf numFmtId="0" fontId="54" fillId="6" borderId="2" xfId="0" applyFont="1" applyFill="1" applyBorder="1" applyAlignment="1">
      <alignment wrapText="1"/>
    </xf>
    <xf numFmtId="0" fontId="54" fillId="11" borderId="2" xfId="0" applyFont="1" applyFill="1" applyBorder="1"/>
    <xf numFmtId="0" fontId="33" fillId="0" borderId="2" xfId="0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56" fillId="0" borderId="2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horizontal="left" vertical="top" wrapText="1" indent="1"/>
    </xf>
    <xf numFmtId="0" fontId="55" fillId="2" borderId="2" xfId="0" applyFont="1" applyFill="1" applyBorder="1" applyAlignment="1">
      <alignment horizontal="left" vertical="justify" wrapText="1"/>
    </xf>
    <xf numFmtId="0" fontId="54" fillId="0" borderId="2" xfId="0" applyFont="1" applyBorder="1" applyAlignment="1">
      <alignment horizontal="center" vertical="top" wrapText="1"/>
    </xf>
    <xf numFmtId="0" fontId="56" fillId="6" borderId="2" xfId="0" applyFont="1" applyFill="1" applyBorder="1" applyAlignment="1">
      <alignment horizontal="left" vertical="top" wrapText="1" indent="1"/>
    </xf>
    <xf numFmtId="166" fontId="54" fillId="6" borderId="5" xfId="1" applyNumberFormat="1" applyFont="1" applyFill="1" applyBorder="1" applyAlignment="1">
      <alignment vertical="top" wrapText="1"/>
    </xf>
    <xf numFmtId="0" fontId="57" fillId="6" borderId="2" xfId="0" applyFont="1" applyFill="1" applyBorder="1" applyAlignment="1">
      <alignment horizontal="left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left" vertical="center" wrapText="1"/>
    </xf>
    <xf numFmtId="0" fontId="39" fillId="11" borderId="2" xfId="0" applyFont="1" applyFill="1" applyBorder="1" applyAlignment="1">
      <alignment wrapText="1"/>
    </xf>
    <xf numFmtId="4" fontId="34" fillId="11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wrapText="1"/>
    </xf>
    <xf numFmtId="0" fontId="56" fillId="6" borderId="2" xfId="0" applyFont="1" applyFill="1" applyBorder="1" applyAlignment="1">
      <alignment wrapText="1"/>
    </xf>
    <xf numFmtId="0" fontId="59" fillId="0" borderId="2" xfId="0" applyFont="1" applyBorder="1" applyAlignment="1">
      <alignment horizontal="left" vertical="center" wrapText="1"/>
    </xf>
    <xf numFmtId="0" fontId="60" fillId="6" borderId="2" xfId="0" applyFont="1" applyFill="1" applyBorder="1" applyAlignment="1">
      <alignment wrapText="1"/>
    </xf>
    <xf numFmtId="0" fontId="61" fillId="0" borderId="2" xfId="0" applyFont="1" applyBorder="1" applyAlignment="1">
      <alignment wrapText="1"/>
    </xf>
    <xf numFmtId="0" fontId="46" fillId="0" borderId="2" xfId="0" applyFont="1" applyBorder="1" applyAlignment="1">
      <alignment horizontal="left" vertical="center" wrapText="1"/>
    </xf>
    <xf numFmtId="0" fontId="61" fillId="0" borderId="2" xfId="0" applyFont="1" applyFill="1" applyBorder="1" applyAlignment="1">
      <alignment wrapText="1"/>
    </xf>
    <xf numFmtId="49" fontId="8" fillId="6" borderId="2" xfId="0" applyNumberFormat="1" applyFont="1" applyFill="1" applyBorder="1" applyAlignment="1">
      <alignment horizontal="center"/>
    </xf>
    <xf numFmtId="0" fontId="60" fillId="6" borderId="2" xfId="0" applyFont="1" applyFill="1" applyBorder="1"/>
    <xf numFmtId="0" fontId="42" fillId="0" borderId="2" xfId="0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wrapText="1"/>
    </xf>
    <xf numFmtId="0" fontId="56" fillId="6" borderId="2" xfId="0" applyFont="1" applyFill="1" applyBorder="1" applyAlignment="1">
      <alignment horizontal="left" wrapText="1"/>
    </xf>
    <xf numFmtId="166" fontId="42" fillId="0" borderId="2" xfId="1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justify" wrapText="1"/>
    </xf>
    <xf numFmtId="0" fontId="7" fillId="6" borderId="2" xfId="0" applyFont="1" applyFill="1" applyBorder="1" applyAlignment="1">
      <alignment horizontal="center"/>
    </xf>
    <xf numFmtId="0" fontId="56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61" fillId="0" borderId="2" xfId="0" applyFont="1" applyBorder="1"/>
    <xf numFmtId="0" fontId="24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wrapText="1"/>
    </xf>
    <xf numFmtId="0" fontId="33" fillId="0" borderId="2" xfId="0" applyFont="1" applyFill="1" applyBorder="1" applyAlignment="1">
      <alignment horizontal="left" vertical="top" wrapText="1" indent="1"/>
    </xf>
    <xf numFmtId="166" fontId="54" fillId="6" borderId="2" xfId="1" applyNumberFormat="1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left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54" fillId="6" borderId="5" xfId="0" applyFont="1" applyFill="1" applyBorder="1" applyAlignment="1">
      <alignment horizontal="left" vertical="top" wrapText="1"/>
    </xf>
    <xf numFmtId="49" fontId="65" fillId="0" borderId="2" xfId="0" applyNumberFormat="1" applyFont="1" applyBorder="1" applyAlignment="1">
      <alignment horizontal="center"/>
    </xf>
    <xf numFmtId="0" fontId="65" fillId="0" borderId="2" xfId="0" applyFont="1" applyBorder="1" applyAlignment="1">
      <alignment horizontal="center" wrapText="1"/>
    </xf>
    <xf numFmtId="4" fontId="61" fillId="0" borderId="2" xfId="0" applyNumberFormat="1" applyFont="1" applyFill="1" applyBorder="1" applyAlignment="1">
      <alignment horizontal="center" vertical="center"/>
    </xf>
    <xf numFmtId="0" fontId="57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39" fillId="6" borderId="2" xfId="0" applyFont="1" applyFill="1" applyBorder="1" applyAlignment="1">
      <alignment horizontal="left" vertical="center" wrapText="1"/>
    </xf>
    <xf numFmtId="0" fontId="54" fillId="6" borderId="2" xfId="0" applyFont="1" applyFill="1" applyBorder="1" applyAlignment="1">
      <alignment horizontal="left" vertical="top" wrapText="1"/>
    </xf>
    <xf numFmtId="0" fontId="39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66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4" fontId="48" fillId="6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3" fillId="0" borderId="2" xfId="0" applyNumberFormat="1" applyFont="1" applyFill="1" applyBorder="1" applyAlignment="1">
      <alignment horizontal="center" vertical="center"/>
    </xf>
    <xf numFmtId="4" fontId="51" fillId="5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0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7" fontId="33" fillId="2" borderId="2" xfId="0" applyNumberFormat="1" applyFont="1" applyFill="1" applyBorder="1" applyAlignment="1">
      <alignment vertical="center"/>
    </xf>
    <xf numFmtId="1" fontId="36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wrapText="1"/>
    </xf>
    <xf numFmtId="167" fontId="33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3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33" fillId="2" borderId="2" xfId="0" applyNumberFormat="1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0" fontId="48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horizontal="center" vertical="center"/>
    </xf>
    <xf numFmtId="4" fontId="34" fillId="2" borderId="2" xfId="0" applyNumberFormat="1" applyFont="1" applyFill="1" applyBorder="1"/>
    <xf numFmtId="4" fontId="34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67" fillId="10" borderId="2" xfId="0" applyFont="1" applyFill="1" applyBorder="1" applyAlignment="1">
      <alignment horizontal="left" wrapText="1"/>
    </xf>
    <xf numFmtId="0" fontId="67" fillId="8" borderId="2" xfId="0" applyFont="1" applyFill="1" applyBorder="1" applyAlignment="1">
      <alignment horizontal="left" wrapText="1"/>
    </xf>
    <xf numFmtId="0" fontId="68" fillId="0" borderId="2" xfId="0" applyFont="1" applyFill="1" applyBorder="1"/>
    <xf numFmtId="49" fontId="69" fillId="0" borderId="2" xfId="0" applyNumberFormat="1" applyFont="1" applyFill="1" applyBorder="1" applyAlignment="1">
      <alignment horizontal="center"/>
    </xf>
    <xf numFmtId="0" fontId="47" fillId="0" borderId="2" xfId="0" applyFont="1" applyFill="1" applyBorder="1" applyAlignment="1">
      <alignment horizontal="center" wrapText="1"/>
    </xf>
    <xf numFmtId="0" fontId="68" fillId="0" borderId="2" xfId="0" applyFont="1" applyBorder="1"/>
    <xf numFmtId="0" fontId="68" fillId="0" borderId="0" xfId="0" applyFont="1"/>
    <xf numFmtId="0" fontId="47" fillId="2" borderId="2" xfId="0" applyFont="1" applyFill="1" applyBorder="1" applyAlignment="1">
      <alignment horizontal="left" wrapText="1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8" fillId="0" borderId="0" xfId="0" applyFont="1" applyAlignment="1">
      <alignment horizontal="center" wrapText="1"/>
    </xf>
    <xf numFmtId="0" fontId="58" fillId="0" borderId="0" xfId="0" applyFont="1" applyAlignment="1">
      <alignment horizont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897"/>
  <sheetViews>
    <sheetView tabSelected="1" view="pageBreakPreview" topLeftCell="A294" zoomScale="60" zoomScaleNormal="60" workbookViewId="0">
      <selection activeCell="A302" sqref="A302:XFD302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25.7109375" customWidth="1"/>
    <col min="6" max="6" width="0.140625" hidden="1" customWidth="1"/>
    <col min="7" max="7" width="0.7109375" hidden="1" customWidth="1"/>
    <col min="8" max="8" width="25.5703125" customWidth="1"/>
    <col min="9" max="9" width="25.28515625" customWidth="1"/>
    <col min="10" max="10" width="24.85546875" customWidth="1"/>
    <col min="11" max="11" width="23.140625" customWidth="1"/>
    <col min="12" max="12" width="25.7109375" customWidth="1"/>
    <col min="13" max="13" width="21.140625" customWidth="1"/>
    <col min="14" max="14" width="19.28515625" customWidth="1"/>
    <col min="15" max="15" width="17.5703125" customWidth="1"/>
    <col min="16" max="16" width="21.28515625" customWidth="1"/>
    <col min="17" max="17" width="13.42578125" customWidth="1"/>
    <col min="18" max="18" width="11" customWidth="1"/>
    <col min="19" max="19" width="12.42578125" customWidth="1"/>
    <col min="20" max="20" width="14.28515625" customWidth="1"/>
    <col min="21" max="21" width="14.5703125" customWidth="1"/>
    <col min="22" max="22" width="25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>
      <c r="D1" s="2"/>
      <c r="E1" s="7"/>
    </row>
    <row r="2" spans="1:38" ht="0.75" customHeight="1">
      <c r="D2" s="38"/>
      <c r="E2" s="384"/>
      <c r="F2" s="384"/>
      <c r="G2" s="384"/>
    </row>
    <row r="3" spans="1:38" ht="6.75" hidden="1" customHeight="1">
      <c r="C3" t="s">
        <v>5</v>
      </c>
      <c r="D3" s="2"/>
      <c r="E3" s="384"/>
      <c r="F3" s="384"/>
      <c r="G3" s="384"/>
      <c r="H3" s="7"/>
      <c r="I3" s="7"/>
    </row>
    <row r="4" spans="1:38" ht="20.25">
      <c r="B4" s="251"/>
      <c r="C4" s="251"/>
      <c r="D4" s="251"/>
      <c r="E4" s="251"/>
      <c r="F4" s="251"/>
      <c r="G4" s="251"/>
      <c r="H4" s="251"/>
      <c r="I4" s="252"/>
      <c r="J4" s="252"/>
      <c r="K4" s="251"/>
    </row>
    <row r="5" spans="1:38" ht="25.5" customHeight="1">
      <c r="B5" s="380" t="s">
        <v>88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1:38" ht="49.5" customHeight="1">
      <c r="B6" s="379" t="s">
        <v>108</v>
      </c>
      <c r="C6" s="379"/>
      <c r="D6" s="379"/>
      <c r="E6" s="379"/>
      <c r="F6" s="379"/>
      <c r="G6" s="379"/>
      <c r="H6" s="379"/>
      <c r="I6" s="379"/>
      <c r="J6" s="379"/>
      <c r="K6" s="379"/>
      <c r="R6" s="372"/>
      <c r="S6" s="372"/>
      <c r="T6" s="372"/>
      <c r="U6" s="372"/>
      <c r="V6" s="372"/>
      <c r="W6" s="391" t="s">
        <v>217</v>
      </c>
      <c r="X6" s="391"/>
      <c r="Y6" s="391"/>
      <c r="Z6" s="391"/>
      <c r="AA6" s="391"/>
    </row>
    <row r="7" spans="1:38" ht="22.5" customHeight="1">
      <c r="A7" s="71"/>
      <c r="B7" s="380" t="s">
        <v>109</v>
      </c>
      <c r="C7" s="380"/>
      <c r="D7" s="380"/>
      <c r="E7" s="380"/>
      <c r="F7" s="380"/>
      <c r="G7" s="380"/>
      <c r="H7" s="380"/>
      <c r="I7" s="380"/>
      <c r="J7" s="380"/>
      <c r="K7" s="380"/>
      <c r="L7" s="71"/>
      <c r="M7" s="71"/>
      <c r="N7" s="71"/>
      <c r="O7" s="71"/>
      <c r="P7" s="71"/>
      <c r="Q7" s="71"/>
      <c r="R7" s="71"/>
      <c r="S7" s="71"/>
      <c r="T7" s="71"/>
      <c r="U7" s="71"/>
      <c r="V7" s="71" t="s">
        <v>14</v>
      </c>
      <c r="W7" s="71" t="s">
        <v>5</v>
      </c>
      <c r="X7" s="71"/>
    </row>
    <row r="8" spans="1:38" ht="67.5" customHeight="1">
      <c r="A8" s="370" t="s">
        <v>7</v>
      </c>
      <c r="B8" s="253" t="s">
        <v>0</v>
      </c>
      <c r="C8" s="254" t="s">
        <v>1</v>
      </c>
      <c r="D8" s="373" t="s">
        <v>4</v>
      </c>
      <c r="E8" s="374" t="s">
        <v>105</v>
      </c>
      <c r="F8" s="153"/>
      <c r="G8" s="154"/>
      <c r="H8" s="377" t="s">
        <v>19</v>
      </c>
      <c r="I8" s="385" t="s">
        <v>181</v>
      </c>
      <c r="J8" s="255"/>
      <c r="K8" s="381" t="s">
        <v>182</v>
      </c>
      <c r="L8" s="382"/>
      <c r="M8" s="382"/>
      <c r="N8" s="382"/>
      <c r="O8" s="382"/>
      <c r="P8" s="382"/>
      <c r="Q8" s="382"/>
      <c r="R8" s="382"/>
      <c r="S8" s="382"/>
      <c r="T8" s="382"/>
      <c r="U8" s="383"/>
      <c r="V8" s="375" t="s">
        <v>183</v>
      </c>
      <c r="W8" s="389" t="s">
        <v>216</v>
      </c>
      <c r="X8" s="387" t="s">
        <v>15</v>
      </c>
      <c r="Y8" s="375" t="s">
        <v>219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81" customHeight="1">
      <c r="A9" s="371"/>
      <c r="B9" s="41" t="s">
        <v>8</v>
      </c>
      <c r="C9" s="70" t="s">
        <v>9</v>
      </c>
      <c r="D9" s="373"/>
      <c r="E9" s="374"/>
      <c r="F9" s="153"/>
      <c r="G9" s="154"/>
      <c r="H9" s="378"/>
      <c r="I9" s="386"/>
      <c r="J9" s="197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376"/>
      <c r="W9" s="390"/>
      <c r="X9" s="388"/>
      <c r="Y9" s="376"/>
      <c r="Z9" s="16"/>
      <c r="AA9" s="16"/>
      <c r="AB9" s="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62.25" customHeight="1">
      <c r="A10" s="138"/>
      <c r="B10" s="139" t="s">
        <v>33</v>
      </c>
      <c r="C10" s="244" t="s">
        <v>45</v>
      </c>
      <c r="D10" s="140"/>
      <c r="E10" s="199">
        <f>E11</f>
        <v>1991102.3</v>
      </c>
      <c r="F10" s="199">
        <f t="shared" ref="F10:Y10" si="0">F11</f>
        <v>0</v>
      </c>
      <c r="G10" s="199">
        <f t="shared" si="0"/>
        <v>0</v>
      </c>
      <c r="H10" s="199">
        <f t="shared" si="0"/>
        <v>751102.3</v>
      </c>
      <c r="I10" s="199">
        <f t="shared" si="0"/>
        <v>751102.3</v>
      </c>
      <c r="J10" s="199">
        <f t="shared" si="0"/>
        <v>0</v>
      </c>
      <c r="K10" s="199">
        <f t="shared" si="0"/>
        <v>0</v>
      </c>
      <c r="L10" s="199">
        <f t="shared" si="0"/>
        <v>0</v>
      </c>
      <c r="M10" s="199">
        <f t="shared" si="0"/>
        <v>0</v>
      </c>
      <c r="N10" s="199">
        <f t="shared" si="0"/>
        <v>0</v>
      </c>
      <c r="O10" s="199">
        <f t="shared" si="0"/>
        <v>0</v>
      </c>
      <c r="P10" s="199">
        <f t="shared" si="0"/>
        <v>0</v>
      </c>
      <c r="Q10" s="199">
        <f t="shared" si="0"/>
        <v>0</v>
      </c>
      <c r="R10" s="199">
        <f t="shared" si="0"/>
        <v>0</v>
      </c>
      <c r="S10" s="199">
        <f t="shared" si="0"/>
        <v>0</v>
      </c>
      <c r="T10" s="199">
        <f t="shared" si="0"/>
        <v>0</v>
      </c>
      <c r="U10" s="199">
        <f t="shared" si="0"/>
        <v>0</v>
      </c>
      <c r="V10" s="199">
        <f t="shared" si="0"/>
        <v>0</v>
      </c>
      <c r="W10" s="199">
        <f t="shared" si="0"/>
        <v>751102.3</v>
      </c>
      <c r="X10" s="199">
        <f t="shared" si="0"/>
        <v>1240000</v>
      </c>
      <c r="Y10" s="199">
        <f t="shared" si="0"/>
        <v>37.722938695816886</v>
      </c>
      <c r="Z10" s="43"/>
      <c r="AA10" s="43"/>
      <c r="AB10" s="43"/>
      <c r="AC10" s="43"/>
      <c r="AD10" s="43"/>
      <c r="AE10" s="43"/>
      <c r="AF10" s="43"/>
      <c r="AG10" s="16"/>
      <c r="AH10" s="16"/>
      <c r="AI10" s="16"/>
      <c r="AJ10" s="16"/>
      <c r="AK10" s="16"/>
      <c r="AL10" s="16"/>
    </row>
    <row r="11" spans="1:38" ht="57.75" customHeight="1">
      <c r="A11" s="46"/>
      <c r="B11" s="113" t="s">
        <v>46</v>
      </c>
      <c r="C11" s="250" t="s">
        <v>47</v>
      </c>
      <c r="D11" s="123" t="s">
        <v>47</v>
      </c>
      <c r="E11" s="122">
        <f>E12+E13+E14+E15+E16+E17+E18+E19+E20+E21+E22+E23</f>
        <v>1991102.3</v>
      </c>
      <c r="F11" s="122">
        <f t="shared" ref="F11:W11" si="1">F12+F13+F14+F15+F16+F17+F18+F19+F20+F21+F22+F23</f>
        <v>0</v>
      </c>
      <c r="G11" s="122">
        <f t="shared" si="1"/>
        <v>0</v>
      </c>
      <c r="H11" s="122">
        <f t="shared" si="1"/>
        <v>751102.3</v>
      </c>
      <c r="I11" s="122">
        <f t="shared" si="1"/>
        <v>751102.3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1"/>
        <v>0</v>
      </c>
      <c r="Q11" s="122">
        <f t="shared" si="1"/>
        <v>0</v>
      </c>
      <c r="R11" s="122">
        <f t="shared" si="1"/>
        <v>0</v>
      </c>
      <c r="S11" s="122">
        <f t="shared" si="1"/>
        <v>0</v>
      </c>
      <c r="T11" s="122">
        <f t="shared" si="1"/>
        <v>0</v>
      </c>
      <c r="U11" s="122">
        <f t="shared" si="1"/>
        <v>0</v>
      </c>
      <c r="V11" s="122">
        <f t="shared" si="1"/>
        <v>0</v>
      </c>
      <c r="W11" s="122">
        <f t="shared" si="1"/>
        <v>751102.3</v>
      </c>
      <c r="X11" s="122">
        <f>X12+X13+X14+X15+X16+X17+X18+X19+X20+X21+X22+X23</f>
        <v>1240000</v>
      </c>
      <c r="Y11" s="194">
        <f t="shared" ref="Y11:Y96" si="2">W11*100/E11</f>
        <v>37.722938695816886</v>
      </c>
      <c r="Z11" s="43"/>
      <c r="AA11" s="43"/>
      <c r="AB11" s="43"/>
      <c r="AC11" s="43"/>
      <c r="AD11" s="43"/>
      <c r="AE11" s="43"/>
      <c r="AF11" s="43"/>
      <c r="AG11" s="16"/>
      <c r="AH11" s="16"/>
      <c r="AI11" s="16"/>
      <c r="AJ11" s="16"/>
      <c r="AK11" s="16"/>
      <c r="AL11" s="16"/>
    </row>
    <row r="12" spans="1:38" ht="191.25" customHeight="1">
      <c r="A12" s="46">
        <v>1</v>
      </c>
      <c r="B12" s="81" t="s">
        <v>16</v>
      </c>
      <c r="C12" s="20" t="s">
        <v>37</v>
      </c>
      <c r="D12" s="99" t="s">
        <v>184</v>
      </c>
      <c r="E12" s="182">
        <v>1991102.3</v>
      </c>
      <c r="F12" s="200"/>
      <c r="G12" s="200"/>
      <c r="H12" s="182">
        <f>I12+V12</f>
        <v>751102.3</v>
      </c>
      <c r="I12" s="182">
        <v>751102.3</v>
      </c>
      <c r="J12" s="182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182">
        <f>J12+K12+L12+M12+N12+O12+P12+Q12+R12</f>
        <v>0</v>
      </c>
      <c r="W12" s="157">
        <v>751102.3</v>
      </c>
      <c r="X12" s="182">
        <f>E12-H12</f>
        <v>1240000</v>
      </c>
      <c r="Y12" s="195">
        <f t="shared" si="2"/>
        <v>37.722938695816886</v>
      </c>
      <c r="Z12" s="43"/>
      <c r="AA12" s="43"/>
      <c r="AB12" s="43"/>
      <c r="AC12" s="43"/>
      <c r="AD12" s="43"/>
      <c r="AE12" s="43"/>
      <c r="AF12" s="43"/>
      <c r="AG12" s="16"/>
      <c r="AH12" s="16"/>
      <c r="AI12" s="16"/>
      <c r="AJ12" s="16"/>
      <c r="AK12" s="16"/>
      <c r="AL12" s="16"/>
    </row>
    <row r="13" spans="1:38" ht="0.75" customHeight="1">
      <c r="A13" s="46"/>
      <c r="B13" s="81"/>
      <c r="C13" s="20"/>
      <c r="D13" s="112"/>
      <c r="E13" s="182"/>
      <c r="F13" s="200"/>
      <c r="G13" s="200"/>
      <c r="H13" s="182">
        <f t="shared" ref="H13:H23" si="3">I13+V13</f>
        <v>0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182">
        <f t="shared" ref="V13:V23" si="4">J13+K13+L13+M13+N13+O13+P13+Q13+R13</f>
        <v>0</v>
      </c>
      <c r="W13" s="182"/>
      <c r="X13" s="182">
        <f t="shared" ref="X13:X23" si="5">E13-H13</f>
        <v>0</v>
      </c>
      <c r="Y13" s="195" t="e">
        <f t="shared" si="2"/>
        <v>#DIV/0!</v>
      </c>
      <c r="Z13" s="43"/>
      <c r="AA13" s="43"/>
      <c r="AB13" s="43"/>
      <c r="AC13" s="43"/>
      <c r="AD13" s="43"/>
      <c r="AE13" s="43"/>
      <c r="AF13" s="43"/>
      <c r="AG13" s="16"/>
      <c r="AH13" s="16"/>
      <c r="AI13" s="16"/>
      <c r="AJ13" s="16"/>
      <c r="AK13" s="16"/>
      <c r="AL13" s="16"/>
    </row>
    <row r="14" spans="1:38" ht="54.75" hidden="1" customHeight="1">
      <c r="A14" s="46"/>
      <c r="B14" s="81"/>
      <c r="C14" s="20"/>
      <c r="D14" s="112"/>
      <c r="E14" s="182"/>
      <c r="F14" s="200"/>
      <c r="G14" s="200"/>
      <c r="H14" s="182">
        <f t="shared" si="3"/>
        <v>0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182">
        <f t="shared" si="4"/>
        <v>0</v>
      </c>
      <c r="W14" s="182"/>
      <c r="X14" s="182">
        <f t="shared" si="5"/>
        <v>0</v>
      </c>
      <c r="Y14" s="195" t="e">
        <f t="shared" si="2"/>
        <v>#DIV/0!</v>
      </c>
      <c r="Z14" s="43"/>
      <c r="AA14" s="43"/>
      <c r="AB14" s="43"/>
      <c r="AC14" s="43"/>
      <c r="AD14" s="43"/>
      <c r="AE14" s="43"/>
      <c r="AF14" s="43"/>
      <c r="AG14" s="16"/>
      <c r="AH14" s="16"/>
      <c r="AI14" s="16"/>
      <c r="AJ14" s="16"/>
      <c r="AK14" s="16"/>
      <c r="AL14" s="16"/>
    </row>
    <row r="15" spans="1:38" ht="56.25" hidden="1" customHeight="1">
      <c r="A15" s="46"/>
      <c r="B15" s="81"/>
      <c r="C15" s="20"/>
      <c r="D15" s="112"/>
      <c r="E15" s="182"/>
      <c r="F15" s="200"/>
      <c r="G15" s="200"/>
      <c r="H15" s="182">
        <f t="shared" si="3"/>
        <v>0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182">
        <f t="shared" si="4"/>
        <v>0</v>
      </c>
      <c r="W15" s="182"/>
      <c r="X15" s="182">
        <f t="shared" si="5"/>
        <v>0</v>
      </c>
      <c r="Y15" s="195" t="e">
        <f t="shared" si="2"/>
        <v>#DIV/0!</v>
      </c>
      <c r="Z15" s="43"/>
      <c r="AA15" s="43"/>
      <c r="AB15" s="43"/>
      <c r="AC15" s="43"/>
      <c r="AD15" s="43"/>
      <c r="AE15" s="43"/>
      <c r="AF15" s="43"/>
      <c r="AG15" s="16"/>
      <c r="AH15" s="16"/>
      <c r="AI15" s="16"/>
      <c r="AJ15" s="16"/>
      <c r="AK15" s="16"/>
      <c r="AL15" s="16"/>
    </row>
    <row r="16" spans="1:38" ht="47.25" hidden="1" customHeight="1">
      <c r="A16" s="46"/>
      <c r="B16" s="81"/>
      <c r="C16" s="20"/>
      <c r="D16" s="112"/>
      <c r="E16" s="182"/>
      <c r="F16" s="200"/>
      <c r="G16" s="200"/>
      <c r="H16" s="182">
        <f t="shared" si="3"/>
        <v>0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182">
        <f t="shared" si="4"/>
        <v>0</v>
      </c>
      <c r="W16" s="182"/>
      <c r="X16" s="182">
        <f t="shared" si="5"/>
        <v>0</v>
      </c>
      <c r="Y16" s="195" t="e">
        <f t="shared" si="2"/>
        <v>#DIV/0!</v>
      </c>
      <c r="Z16" s="43"/>
      <c r="AA16" s="43"/>
      <c r="AB16" s="43"/>
      <c r="AC16" s="43"/>
      <c r="AD16" s="43"/>
      <c r="AE16" s="43"/>
      <c r="AF16" s="43"/>
      <c r="AG16" s="16"/>
      <c r="AH16" s="16"/>
      <c r="AI16" s="16"/>
      <c r="AJ16" s="16"/>
      <c r="AK16" s="16"/>
      <c r="AL16" s="16"/>
    </row>
    <row r="17" spans="1:38" ht="37.5" hidden="1" customHeight="1">
      <c r="A17" s="46"/>
      <c r="B17" s="81"/>
      <c r="C17" s="20"/>
      <c r="D17" s="112"/>
      <c r="E17" s="182"/>
      <c r="F17" s="200"/>
      <c r="G17" s="200"/>
      <c r="H17" s="182">
        <f t="shared" si="3"/>
        <v>0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182">
        <f t="shared" si="4"/>
        <v>0</v>
      </c>
      <c r="W17" s="182"/>
      <c r="X17" s="182">
        <f t="shared" si="5"/>
        <v>0</v>
      </c>
      <c r="Y17" s="195" t="e">
        <f t="shared" si="2"/>
        <v>#DIV/0!</v>
      </c>
      <c r="Z17" s="43"/>
      <c r="AA17" s="43"/>
      <c r="AB17" s="43"/>
      <c r="AC17" s="43"/>
      <c r="AD17" s="43"/>
      <c r="AE17" s="43"/>
      <c r="AF17" s="43"/>
      <c r="AG17" s="16"/>
      <c r="AH17" s="16"/>
      <c r="AI17" s="16"/>
      <c r="AJ17" s="16"/>
      <c r="AK17" s="16"/>
      <c r="AL17" s="16"/>
    </row>
    <row r="18" spans="1:38" ht="46.5" hidden="1" customHeight="1">
      <c r="A18" s="46"/>
      <c r="B18" s="81"/>
      <c r="C18" s="20"/>
      <c r="D18" s="112"/>
      <c r="E18" s="182"/>
      <c r="F18" s="200"/>
      <c r="G18" s="200"/>
      <c r="H18" s="182">
        <f t="shared" si="3"/>
        <v>0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182">
        <f t="shared" si="4"/>
        <v>0</v>
      </c>
      <c r="W18" s="182"/>
      <c r="X18" s="182">
        <f t="shared" si="5"/>
        <v>0</v>
      </c>
      <c r="Y18" s="195" t="e">
        <f t="shared" si="2"/>
        <v>#DIV/0!</v>
      </c>
      <c r="Z18" s="43"/>
      <c r="AA18" s="43"/>
      <c r="AB18" s="43"/>
      <c r="AC18" s="43"/>
      <c r="AD18" s="43"/>
      <c r="AE18" s="43"/>
      <c r="AF18" s="43"/>
      <c r="AG18" s="16"/>
      <c r="AH18" s="16"/>
      <c r="AI18" s="16"/>
      <c r="AJ18" s="16"/>
      <c r="AK18" s="16"/>
      <c r="AL18" s="16"/>
    </row>
    <row r="19" spans="1:38" ht="37.5" hidden="1" customHeight="1">
      <c r="A19" s="46"/>
      <c r="B19" s="81"/>
      <c r="C19" s="20"/>
      <c r="D19" s="112"/>
      <c r="E19" s="182"/>
      <c r="F19" s="200"/>
      <c r="G19" s="200"/>
      <c r="H19" s="182">
        <f t="shared" si="3"/>
        <v>0</v>
      </c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182">
        <f t="shared" si="4"/>
        <v>0</v>
      </c>
      <c r="W19" s="182"/>
      <c r="X19" s="182">
        <f t="shared" si="5"/>
        <v>0</v>
      </c>
      <c r="Y19" s="195" t="e">
        <f t="shared" si="2"/>
        <v>#DIV/0!</v>
      </c>
      <c r="Z19" s="43"/>
      <c r="AA19" s="43"/>
      <c r="AB19" s="43"/>
      <c r="AC19" s="43"/>
      <c r="AD19" s="43"/>
      <c r="AE19" s="43"/>
      <c r="AF19" s="43"/>
      <c r="AG19" s="16"/>
      <c r="AH19" s="16"/>
      <c r="AI19" s="16"/>
      <c r="AJ19" s="16"/>
      <c r="AK19" s="16"/>
      <c r="AL19" s="16"/>
    </row>
    <row r="20" spans="1:38" ht="37.5" hidden="1" customHeight="1">
      <c r="A20" s="46"/>
      <c r="B20" s="81"/>
      <c r="C20" s="20"/>
      <c r="D20" s="112"/>
      <c r="E20" s="182"/>
      <c r="F20" s="200"/>
      <c r="G20" s="200"/>
      <c r="H20" s="182">
        <f t="shared" si="3"/>
        <v>0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182">
        <f t="shared" si="4"/>
        <v>0</v>
      </c>
      <c r="W20" s="182"/>
      <c r="X20" s="182">
        <f t="shared" si="5"/>
        <v>0</v>
      </c>
      <c r="Y20" s="195" t="e">
        <f t="shared" si="2"/>
        <v>#DIV/0!</v>
      </c>
      <c r="Z20" s="43"/>
      <c r="AA20" s="43"/>
      <c r="AB20" s="43"/>
      <c r="AC20" s="43"/>
      <c r="AD20" s="43"/>
      <c r="AE20" s="43"/>
      <c r="AF20" s="43"/>
      <c r="AG20" s="16"/>
      <c r="AH20" s="16"/>
      <c r="AI20" s="16"/>
      <c r="AJ20" s="16"/>
      <c r="AK20" s="16"/>
      <c r="AL20" s="16"/>
    </row>
    <row r="21" spans="1:38" ht="37.5" hidden="1" customHeight="1">
      <c r="A21" s="46"/>
      <c r="B21" s="81"/>
      <c r="C21" s="20"/>
      <c r="D21" s="112"/>
      <c r="E21" s="182"/>
      <c r="F21" s="200"/>
      <c r="G21" s="200"/>
      <c r="H21" s="182">
        <f t="shared" si="3"/>
        <v>0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182">
        <f t="shared" si="4"/>
        <v>0</v>
      </c>
      <c r="W21" s="182"/>
      <c r="X21" s="182">
        <f t="shared" si="5"/>
        <v>0</v>
      </c>
      <c r="Y21" s="195" t="e">
        <f t="shared" si="2"/>
        <v>#DIV/0!</v>
      </c>
      <c r="Z21" s="43"/>
      <c r="AA21" s="43"/>
      <c r="AB21" s="43"/>
      <c r="AC21" s="43"/>
      <c r="AD21" s="43"/>
      <c r="AE21" s="43"/>
      <c r="AF21" s="43"/>
      <c r="AG21" s="16"/>
      <c r="AH21" s="16"/>
      <c r="AI21" s="16"/>
      <c r="AJ21" s="16"/>
      <c r="AK21" s="16"/>
      <c r="AL21" s="16"/>
    </row>
    <row r="22" spans="1:38" ht="48" hidden="1" customHeight="1">
      <c r="A22" s="46"/>
      <c r="B22" s="81"/>
      <c r="C22" s="20"/>
      <c r="D22" s="112"/>
      <c r="E22" s="182"/>
      <c r="F22" s="200"/>
      <c r="G22" s="200"/>
      <c r="H22" s="182">
        <f t="shared" si="3"/>
        <v>0</v>
      </c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182">
        <f t="shared" si="4"/>
        <v>0</v>
      </c>
      <c r="W22" s="182"/>
      <c r="X22" s="182">
        <f t="shared" si="5"/>
        <v>0</v>
      </c>
      <c r="Y22" s="195" t="e">
        <f t="shared" si="2"/>
        <v>#DIV/0!</v>
      </c>
      <c r="Z22" s="43"/>
      <c r="AA22" s="43"/>
      <c r="AB22" s="43"/>
      <c r="AC22" s="43"/>
      <c r="AD22" s="43"/>
      <c r="AE22" s="43"/>
      <c r="AF22" s="43"/>
      <c r="AG22" s="16"/>
      <c r="AH22" s="16"/>
      <c r="AI22" s="16"/>
      <c r="AJ22" s="16"/>
      <c r="AK22" s="16"/>
      <c r="AL22" s="16"/>
    </row>
    <row r="23" spans="1:38" ht="54.75" hidden="1" customHeight="1">
      <c r="A23" s="46"/>
      <c r="B23" s="81"/>
      <c r="C23" s="20"/>
      <c r="D23" s="112"/>
      <c r="E23" s="182"/>
      <c r="F23" s="200"/>
      <c r="G23" s="200"/>
      <c r="H23" s="182">
        <f t="shared" si="3"/>
        <v>0</v>
      </c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182">
        <f t="shared" si="4"/>
        <v>0</v>
      </c>
      <c r="W23" s="182"/>
      <c r="X23" s="182">
        <f t="shared" si="5"/>
        <v>0</v>
      </c>
      <c r="Y23" s="195" t="e">
        <f t="shared" si="2"/>
        <v>#DIV/0!</v>
      </c>
      <c r="Z23" s="43"/>
      <c r="AA23" s="43"/>
      <c r="AB23" s="43"/>
      <c r="AC23" s="43"/>
      <c r="AD23" s="43"/>
      <c r="AE23" s="43"/>
      <c r="AF23" s="43"/>
      <c r="AG23" s="16"/>
      <c r="AH23" s="16"/>
      <c r="AI23" s="16"/>
      <c r="AJ23" s="16"/>
      <c r="AK23" s="16"/>
      <c r="AL23" s="16"/>
    </row>
    <row r="24" spans="1:38" ht="139.5" customHeight="1">
      <c r="A24" s="138"/>
      <c r="B24" s="139" t="s">
        <v>48</v>
      </c>
      <c r="C24" s="280" t="s">
        <v>49</v>
      </c>
      <c r="D24" s="140"/>
      <c r="E24" s="199">
        <f>E26+E28+E30+E50</f>
        <v>3114750</v>
      </c>
      <c r="F24" s="199">
        <f t="shared" ref="F24:X24" si="6">F26+F28+F30+F50</f>
        <v>0</v>
      </c>
      <c r="G24" s="199">
        <f t="shared" si="6"/>
        <v>0</v>
      </c>
      <c r="H24" s="199">
        <f t="shared" si="6"/>
        <v>864750</v>
      </c>
      <c r="I24" s="199">
        <f t="shared" si="6"/>
        <v>864750</v>
      </c>
      <c r="J24" s="199">
        <f t="shared" si="6"/>
        <v>0</v>
      </c>
      <c r="K24" s="199">
        <f t="shared" si="6"/>
        <v>0</v>
      </c>
      <c r="L24" s="199">
        <f t="shared" si="6"/>
        <v>0</v>
      </c>
      <c r="M24" s="199">
        <f t="shared" si="6"/>
        <v>0</v>
      </c>
      <c r="N24" s="199">
        <f t="shared" si="6"/>
        <v>0</v>
      </c>
      <c r="O24" s="199">
        <f t="shared" si="6"/>
        <v>0</v>
      </c>
      <c r="P24" s="199">
        <f t="shared" si="6"/>
        <v>0</v>
      </c>
      <c r="Q24" s="199">
        <f t="shared" si="6"/>
        <v>0</v>
      </c>
      <c r="R24" s="199">
        <f t="shared" si="6"/>
        <v>0</v>
      </c>
      <c r="S24" s="199">
        <f t="shared" si="6"/>
        <v>0</v>
      </c>
      <c r="T24" s="199">
        <f t="shared" si="6"/>
        <v>0</v>
      </c>
      <c r="U24" s="199">
        <f t="shared" si="6"/>
        <v>0</v>
      </c>
      <c r="V24" s="199">
        <f t="shared" si="6"/>
        <v>0</v>
      </c>
      <c r="W24" s="199">
        <f t="shared" si="6"/>
        <v>864750</v>
      </c>
      <c r="X24" s="199">
        <f t="shared" si="6"/>
        <v>2250000</v>
      </c>
      <c r="Y24" s="195">
        <f t="shared" si="2"/>
        <v>27.763062846135323</v>
      </c>
      <c r="Z24" s="43"/>
      <c r="AA24" s="43"/>
      <c r="AB24" s="43"/>
      <c r="AC24" s="43"/>
      <c r="AD24" s="43"/>
      <c r="AE24" s="43"/>
      <c r="AF24" s="43"/>
      <c r="AG24" s="16"/>
      <c r="AH24" s="16"/>
      <c r="AI24" s="16"/>
      <c r="AJ24" s="16"/>
      <c r="AK24" s="16"/>
      <c r="AL24" s="16"/>
    </row>
    <row r="25" spans="1:38" ht="37.5" hidden="1" customHeight="1">
      <c r="A25" s="73"/>
      <c r="B25" s="81"/>
      <c r="C25" s="74"/>
      <c r="D25" s="112"/>
      <c r="E25" s="182"/>
      <c r="F25" s="202"/>
      <c r="G25" s="202"/>
      <c r="H25" s="203">
        <f>I25+V25</f>
        <v>0</v>
      </c>
      <c r="I25" s="215"/>
      <c r="J25" s="320"/>
      <c r="K25" s="321"/>
      <c r="L25" s="321"/>
      <c r="M25" s="321"/>
      <c r="N25" s="321"/>
      <c r="O25" s="322"/>
      <c r="P25" s="322"/>
      <c r="Q25" s="322"/>
      <c r="R25" s="322"/>
      <c r="S25" s="322"/>
      <c r="T25" s="323"/>
      <c r="U25" s="323"/>
      <c r="V25" s="196">
        <f>J25+K25+L25+M25+N25+O25+P25+Q25+R25+S25</f>
        <v>0</v>
      </c>
      <c r="W25" s="204"/>
      <c r="X25" s="204">
        <f>E25-H25</f>
        <v>0</v>
      </c>
      <c r="Y25" s="195" t="e">
        <f t="shared" si="2"/>
        <v>#DIV/0!</v>
      </c>
      <c r="Z25" s="43"/>
      <c r="AA25" s="43"/>
      <c r="AB25" s="43"/>
      <c r="AC25" s="43"/>
      <c r="AD25" s="43"/>
      <c r="AE25" s="43"/>
      <c r="AF25" s="43"/>
      <c r="AG25" s="16"/>
      <c r="AH25" s="16"/>
      <c r="AI25" s="16"/>
      <c r="AJ25" s="16"/>
      <c r="AK25" s="16"/>
      <c r="AL25" s="16"/>
    </row>
    <row r="26" spans="1:38" ht="52.5" customHeight="1">
      <c r="A26" s="84"/>
      <c r="B26" s="87" t="s">
        <v>83</v>
      </c>
      <c r="C26" s="94" t="s">
        <v>38</v>
      </c>
      <c r="D26" s="181"/>
      <c r="E26" s="183">
        <f>E27</f>
        <v>1852492</v>
      </c>
      <c r="F26" s="183">
        <f t="shared" ref="F26:X26" si="7">F27</f>
        <v>0</v>
      </c>
      <c r="G26" s="183">
        <f t="shared" si="7"/>
        <v>0</v>
      </c>
      <c r="H26" s="183">
        <f t="shared" si="7"/>
        <v>0</v>
      </c>
      <c r="I26" s="183">
        <f t="shared" si="7"/>
        <v>0</v>
      </c>
      <c r="J26" s="183">
        <f t="shared" si="7"/>
        <v>0</v>
      </c>
      <c r="K26" s="183">
        <f t="shared" si="7"/>
        <v>0</v>
      </c>
      <c r="L26" s="183">
        <f t="shared" si="7"/>
        <v>0</v>
      </c>
      <c r="M26" s="183">
        <f t="shared" si="7"/>
        <v>0</v>
      </c>
      <c r="N26" s="183">
        <f t="shared" si="7"/>
        <v>0</v>
      </c>
      <c r="O26" s="183">
        <f t="shared" si="7"/>
        <v>0</v>
      </c>
      <c r="P26" s="183">
        <f t="shared" si="7"/>
        <v>0</v>
      </c>
      <c r="Q26" s="183">
        <f t="shared" si="7"/>
        <v>0</v>
      </c>
      <c r="R26" s="183">
        <f t="shared" si="7"/>
        <v>0</v>
      </c>
      <c r="S26" s="183">
        <f t="shared" si="7"/>
        <v>0</v>
      </c>
      <c r="T26" s="183">
        <f t="shared" si="7"/>
        <v>0</v>
      </c>
      <c r="U26" s="183">
        <f t="shared" si="7"/>
        <v>0</v>
      </c>
      <c r="V26" s="183">
        <f t="shared" si="7"/>
        <v>0</v>
      </c>
      <c r="W26" s="183">
        <f t="shared" si="7"/>
        <v>0</v>
      </c>
      <c r="X26" s="183">
        <f t="shared" si="7"/>
        <v>1852492</v>
      </c>
      <c r="Y26" s="195">
        <f t="shared" si="2"/>
        <v>0</v>
      </c>
      <c r="Z26" s="43"/>
      <c r="AA26" s="43"/>
      <c r="AB26" s="43"/>
      <c r="AC26" s="43"/>
      <c r="AD26" s="43"/>
      <c r="AE26" s="43"/>
      <c r="AF26" s="43"/>
      <c r="AG26" s="16"/>
      <c r="AH26" s="16"/>
      <c r="AI26" s="16"/>
      <c r="AJ26" s="16"/>
      <c r="AK26" s="16"/>
      <c r="AL26" s="16"/>
    </row>
    <row r="27" spans="1:38" ht="52.5" customHeight="1">
      <c r="A27" s="73"/>
      <c r="B27" s="81" t="s">
        <v>29</v>
      </c>
      <c r="C27" s="282" t="s">
        <v>52</v>
      </c>
      <c r="D27" s="266" t="s">
        <v>110</v>
      </c>
      <c r="E27" s="182">
        <v>1852492</v>
      </c>
      <c r="F27" s="202"/>
      <c r="G27" s="202"/>
      <c r="H27" s="203">
        <f>I27+V27</f>
        <v>0</v>
      </c>
      <c r="I27" s="215"/>
      <c r="J27" s="320"/>
      <c r="K27" s="321"/>
      <c r="L27" s="321"/>
      <c r="M27" s="321"/>
      <c r="N27" s="321"/>
      <c r="O27" s="322"/>
      <c r="P27" s="322"/>
      <c r="Q27" s="322"/>
      <c r="R27" s="322"/>
      <c r="S27" s="322"/>
      <c r="T27" s="323"/>
      <c r="U27" s="323"/>
      <c r="V27" s="196">
        <f>J27+K27+L27+M27</f>
        <v>0</v>
      </c>
      <c r="W27" s="204"/>
      <c r="X27" s="205">
        <f>E27-H27</f>
        <v>1852492</v>
      </c>
      <c r="Y27" s="195">
        <f t="shared" si="2"/>
        <v>0</v>
      </c>
      <c r="Z27" s="43"/>
      <c r="AA27" s="43"/>
      <c r="AB27" s="43"/>
      <c r="AC27" s="43"/>
      <c r="AD27" s="43"/>
      <c r="AE27" s="43"/>
      <c r="AF27" s="43"/>
      <c r="AG27" s="16"/>
      <c r="AH27" s="16"/>
      <c r="AI27" s="16"/>
      <c r="AJ27" s="16"/>
      <c r="AK27" s="16"/>
      <c r="AL27" s="16"/>
    </row>
    <row r="28" spans="1:38" ht="76.5" customHeight="1">
      <c r="A28" s="84"/>
      <c r="B28" s="87" t="s">
        <v>186</v>
      </c>
      <c r="C28" s="94" t="s">
        <v>41</v>
      </c>
      <c r="D28" s="281"/>
      <c r="E28" s="122">
        <f>E29</f>
        <v>200000</v>
      </c>
      <c r="F28" s="122">
        <f t="shared" ref="F28:X28" si="8">F29</f>
        <v>0</v>
      </c>
      <c r="G28" s="122">
        <f t="shared" si="8"/>
        <v>0</v>
      </c>
      <c r="H28" s="122">
        <f t="shared" si="8"/>
        <v>0</v>
      </c>
      <c r="I28" s="122">
        <f t="shared" si="8"/>
        <v>0</v>
      </c>
      <c r="J28" s="122">
        <f t="shared" si="8"/>
        <v>0</v>
      </c>
      <c r="K28" s="122">
        <f t="shared" si="8"/>
        <v>0</v>
      </c>
      <c r="L28" s="122">
        <f t="shared" si="8"/>
        <v>0</v>
      </c>
      <c r="M28" s="122">
        <f t="shared" si="8"/>
        <v>0</v>
      </c>
      <c r="N28" s="122">
        <f t="shared" si="8"/>
        <v>0</v>
      </c>
      <c r="O28" s="122">
        <f t="shared" si="8"/>
        <v>0</v>
      </c>
      <c r="P28" s="122">
        <f t="shared" si="8"/>
        <v>0</v>
      </c>
      <c r="Q28" s="122">
        <f t="shared" si="8"/>
        <v>0</v>
      </c>
      <c r="R28" s="122">
        <f t="shared" si="8"/>
        <v>0</v>
      </c>
      <c r="S28" s="122">
        <f t="shared" si="8"/>
        <v>0</v>
      </c>
      <c r="T28" s="122">
        <f t="shared" si="8"/>
        <v>0</v>
      </c>
      <c r="U28" s="122">
        <f t="shared" si="8"/>
        <v>0</v>
      </c>
      <c r="V28" s="122">
        <f t="shared" si="8"/>
        <v>0</v>
      </c>
      <c r="W28" s="122">
        <f t="shared" si="8"/>
        <v>0</v>
      </c>
      <c r="X28" s="122">
        <f t="shared" si="8"/>
        <v>200000</v>
      </c>
      <c r="Y28" s="195">
        <f t="shared" si="2"/>
        <v>0</v>
      </c>
      <c r="Z28" s="43"/>
      <c r="AA28" s="43"/>
      <c r="AB28" s="43"/>
      <c r="AC28" s="43"/>
      <c r="AD28" s="43"/>
      <c r="AE28" s="43"/>
      <c r="AF28" s="43"/>
      <c r="AG28" s="16"/>
      <c r="AH28" s="16"/>
      <c r="AI28" s="16"/>
      <c r="AJ28" s="16"/>
      <c r="AK28" s="16"/>
      <c r="AL28" s="16"/>
    </row>
    <row r="29" spans="1:38" ht="54" customHeight="1">
      <c r="A29" s="73"/>
      <c r="B29" s="81" t="s">
        <v>65</v>
      </c>
      <c r="C29" s="130" t="s">
        <v>66</v>
      </c>
      <c r="D29" s="266" t="s">
        <v>185</v>
      </c>
      <c r="E29" s="182">
        <v>200000</v>
      </c>
      <c r="F29" s="202"/>
      <c r="G29" s="202"/>
      <c r="H29" s="203">
        <f>I29+V29</f>
        <v>0</v>
      </c>
      <c r="I29" s="215"/>
      <c r="J29" s="320"/>
      <c r="K29" s="321"/>
      <c r="L29" s="321"/>
      <c r="M29" s="321"/>
      <c r="N29" s="321"/>
      <c r="O29" s="322"/>
      <c r="P29" s="322"/>
      <c r="Q29" s="322"/>
      <c r="R29" s="322"/>
      <c r="S29" s="322"/>
      <c r="T29" s="323"/>
      <c r="U29" s="323"/>
      <c r="V29" s="196">
        <f>J29+K29</f>
        <v>0</v>
      </c>
      <c r="W29" s="204"/>
      <c r="X29" s="205">
        <f>E29-H29</f>
        <v>200000</v>
      </c>
      <c r="Y29" s="195">
        <f t="shared" si="2"/>
        <v>0</v>
      </c>
      <c r="Z29" s="43"/>
      <c r="AA29" s="43"/>
      <c r="AB29" s="43"/>
      <c r="AC29" s="43"/>
      <c r="AD29" s="43"/>
      <c r="AE29" s="43"/>
      <c r="AF29" s="43"/>
      <c r="AG29" s="16"/>
      <c r="AH29" s="16"/>
      <c r="AI29" s="16"/>
      <c r="AJ29" s="16"/>
      <c r="AK29" s="16"/>
      <c r="AL29" s="16"/>
    </row>
    <row r="30" spans="1:38" ht="57.75" customHeight="1">
      <c r="A30" s="84"/>
      <c r="B30" s="87" t="s">
        <v>50</v>
      </c>
      <c r="C30" s="126" t="s">
        <v>111</v>
      </c>
      <c r="D30" s="283"/>
      <c r="E30" s="122">
        <f>E31+E49</f>
        <v>197508</v>
      </c>
      <c r="F30" s="122">
        <f t="shared" ref="F30:X30" si="9">F31+F49</f>
        <v>0</v>
      </c>
      <c r="G30" s="122">
        <f t="shared" si="9"/>
        <v>0</v>
      </c>
      <c r="H30" s="122">
        <f t="shared" si="9"/>
        <v>0</v>
      </c>
      <c r="I30" s="122">
        <f t="shared" si="9"/>
        <v>0</v>
      </c>
      <c r="J30" s="122">
        <f t="shared" si="9"/>
        <v>0</v>
      </c>
      <c r="K30" s="122">
        <f t="shared" si="9"/>
        <v>0</v>
      </c>
      <c r="L30" s="122">
        <f t="shared" si="9"/>
        <v>0</v>
      </c>
      <c r="M30" s="122">
        <f t="shared" si="9"/>
        <v>0</v>
      </c>
      <c r="N30" s="122">
        <f t="shared" si="9"/>
        <v>0</v>
      </c>
      <c r="O30" s="122">
        <f t="shared" si="9"/>
        <v>0</v>
      </c>
      <c r="P30" s="122">
        <f t="shared" si="9"/>
        <v>0</v>
      </c>
      <c r="Q30" s="122">
        <f t="shared" si="9"/>
        <v>0</v>
      </c>
      <c r="R30" s="122">
        <f t="shared" si="9"/>
        <v>0</v>
      </c>
      <c r="S30" s="122">
        <f t="shared" si="9"/>
        <v>0</v>
      </c>
      <c r="T30" s="122">
        <f t="shared" si="9"/>
        <v>0</v>
      </c>
      <c r="U30" s="122">
        <f t="shared" si="9"/>
        <v>0</v>
      </c>
      <c r="V30" s="122">
        <f t="shared" si="9"/>
        <v>0</v>
      </c>
      <c r="W30" s="122">
        <f t="shared" si="9"/>
        <v>0</v>
      </c>
      <c r="X30" s="122">
        <f t="shared" si="9"/>
        <v>197508</v>
      </c>
      <c r="Y30" s="195">
        <f t="shared" si="2"/>
        <v>0</v>
      </c>
      <c r="Z30" s="43"/>
      <c r="AA30" s="43"/>
      <c r="AB30" s="43"/>
      <c r="AC30" s="43"/>
      <c r="AD30" s="43"/>
      <c r="AE30" s="43"/>
      <c r="AF30" s="43"/>
      <c r="AG30" s="16"/>
      <c r="AH30" s="16"/>
      <c r="AI30" s="16"/>
      <c r="AJ30" s="16"/>
      <c r="AK30" s="16"/>
      <c r="AL30" s="16"/>
    </row>
    <row r="31" spans="1:38" ht="41.25" customHeight="1">
      <c r="A31" s="73"/>
      <c r="B31" s="81" t="s">
        <v>65</v>
      </c>
      <c r="C31" s="156" t="s">
        <v>66</v>
      </c>
      <c r="D31" s="266" t="s">
        <v>112</v>
      </c>
      <c r="E31" s="182">
        <v>147508</v>
      </c>
      <c r="F31" s="202"/>
      <c r="G31" s="202"/>
      <c r="H31" s="194">
        <f>I31+V31</f>
        <v>0</v>
      </c>
      <c r="I31" s="196"/>
      <c r="J31" s="205"/>
      <c r="K31" s="324"/>
      <c r="L31" s="194"/>
      <c r="M31" s="194"/>
      <c r="N31" s="194"/>
      <c r="O31" s="194"/>
      <c r="P31" s="194"/>
      <c r="Q31" s="194"/>
      <c r="R31" s="194"/>
      <c r="S31" s="194"/>
      <c r="T31" s="196"/>
      <c r="U31" s="196"/>
      <c r="V31" s="196">
        <f>J31+K31+L31+M31+N31</f>
        <v>0</v>
      </c>
      <c r="W31" s="194"/>
      <c r="X31" s="205">
        <f>E31-H31</f>
        <v>147508</v>
      </c>
      <c r="Y31" s="195">
        <f t="shared" si="2"/>
        <v>0</v>
      </c>
      <c r="Z31" s="43"/>
      <c r="AA31" s="43"/>
      <c r="AB31" s="43"/>
      <c r="AC31" s="43"/>
      <c r="AD31" s="43"/>
      <c r="AE31" s="43"/>
      <c r="AF31" s="43"/>
      <c r="AG31" s="16"/>
      <c r="AH31" s="16"/>
      <c r="AI31" s="16"/>
      <c r="AJ31" s="16"/>
      <c r="AK31" s="16"/>
      <c r="AL31" s="16"/>
    </row>
    <row r="32" spans="1:38" ht="112.5" hidden="1" customHeight="1">
      <c r="A32" s="84"/>
      <c r="B32" s="87" t="s">
        <v>83</v>
      </c>
      <c r="C32" s="91" t="s">
        <v>38</v>
      </c>
      <c r="D32" s="179"/>
      <c r="E32" s="122">
        <f>E33</f>
        <v>0</v>
      </c>
      <c r="F32" s="122">
        <f t="shared" ref="F32:W32" si="10">F33</f>
        <v>0</v>
      </c>
      <c r="G32" s="122">
        <f t="shared" si="10"/>
        <v>0</v>
      </c>
      <c r="H32" s="194">
        <f t="shared" ref="H32:H49" si="11">I32+V32</f>
        <v>0</v>
      </c>
      <c r="I32" s="122">
        <f t="shared" si="10"/>
        <v>0</v>
      </c>
      <c r="J32" s="122">
        <f t="shared" si="10"/>
        <v>0</v>
      </c>
      <c r="K32" s="122">
        <f t="shared" si="10"/>
        <v>0</v>
      </c>
      <c r="L32" s="122">
        <f t="shared" si="10"/>
        <v>0</v>
      </c>
      <c r="M32" s="122">
        <f t="shared" si="10"/>
        <v>0</v>
      </c>
      <c r="N32" s="122">
        <f t="shared" si="10"/>
        <v>0</v>
      </c>
      <c r="O32" s="122">
        <f t="shared" si="10"/>
        <v>0</v>
      </c>
      <c r="P32" s="122">
        <f t="shared" si="10"/>
        <v>0</v>
      </c>
      <c r="Q32" s="122">
        <f t="shared" si="10"/>
        <v>0</v>
      </c>
      <c r="R32" s="122">
        <f t="shared" si="10"/>
        <v>0</v>
      </c>
      <c r="S32" s="122">
        <f t="shared" si="10"/>
        <v>0</v>
      </c>
      <c r="T32" s="122">
        <f t="shared" si="10"/>
        <v>0</v>
      </c>
      <c r="U32" s="122">
        <f t="shared" si="10"/>
        <v>0</v>
      </c>
      <c r="V32" s="196">
        <f t="shared" ref="V32:V49" si="12">J32+K32+L32+M32+N32</f>
        <v>0</v>
      </c>
      <c r="W32" s="122">
        <f t="shared" si="10"/>
        <v>0</v>
      </c>
      <c r="X32" s="205">
        <f t="shared" ref="X32:X49" si="13">E32-H32</f>
        <v>0</v>
      </c>
      <c r="Y32" s="195" t="e">
        <f t="shared" si="2"/>
        <v>#DIV/0!</v>
      </c>
      <c r="Z32" s="43"/>
      <c r="AA32" s="43"/>
      <c r="AB32" s="43"/>
      <c r="AC32" s="43"/>
      <c r="AD32" s="43"/>
      <c r="AE32" s="43"/>
      <c r="AF32" s="43"/>
      <c r="AG32" s="16"/>
      <c r="AH32" s="16"/>
      <c r="AI32" s="16"/>
      <c r="AJ32" s="16"/>
      <c r="AK32" s="16"/>
      <c r="AL32" s="16"/>
    </row>
    <row r="33" spans="1:38" ht="112.5" hidden="1" customHeight="1">
      <c r="A33" s="73"/>
      <c r="B33" s="81" t="s">
        <v>29</v>
      </c>
      <c r="C33" s="124" t="s">
        <v>52</v>
      </c>
      <c r="D33" s="175"/>
      <c r="E33" s="182"/>
      <c r="F33" s="202"/>
      <c r="G33" s="202"/>
      <c r="H33" s="194">
        <f t="shared" si="11"/>
        <v>0</v>
      </c>
      <c r="I33" s="196"/>
      <c r="J33" s="205"/>
      <c r="K33" s="324"/>
      <c r="L33" s="194"/>
      <c r="M33" s="194"/>
      <c r="N33" s="194"/>
      <c r="O33" s="194"/>
      <c r="P33" s="194"/>
      <c r="Q33" s="194"/>
      <c r="R33" s="194"/>
      <c r="S33" s="194"/>
      <c r="T33" s="196"/>
      <c r="U33" s="196"/>
      <c r="V33" s="196">
        <f t="shared" si="12"/>
        <v>0</v>
      </c>
      <c r="W33" s="194"/>
      <c r="X33" s="205">
        <f t="shared" si="13"/>
        <v>0</v>
      </c>
      <c r="Y33" s="195" t="e">
        <f t="shared" si="2"/>
        <v>#DIV/0!</v>
      </c>
      <c r="Z33" s="43"/>
      <c r="AA33" s="43"/>
      <c r="AB33" s="43"/>
      <c r="AC33" s="43"/>
      <c r="AD33" s="43"/>
      <c r="AE33" s="43"/>
      <c r="AF33" s="43"/>
      <c r="AG33" s="16"/>
      <c r="AH33" s="16"/>
      <c r="AI33" s="16"/>
      <c r="AJ33" s="16"/>
      <c r="AK33" s="16"/>
      <c r="AL33" s="16"/>
    </row>
    <row r="34" spans="1:38" ht="0.75" hidden="1" customHeight="1">
      <c r="A34" s="84"/>
      <c r="B34" s="87" t="s">
        <v>74</v>
      </c>
      <c r="C34" s="91" t="s">
        <v>39</v>
      </c>
      <c r="D34" s="179"/>
      <c r="E34" s="122">
        <f>E35</f>
        <v>0</v>
      </c>
      <c r="F34" s="122">
        <f t="shared" ref="F34:W34" si="14">F35</f>
        <v>0</v>
      </c>
      <c r="G34" s="122">
        <f t="shared" si="14"/>
        <v>0</v>
      </c>
      <c r="H34" s="194">
        <f t="shared" si="11"/>
        <v>0</v>
      </c>
      <c r="I34" s="122">
        <f t="shared" si="14"/>
        <v>0</v>
      </c>
      <c r="J34" s="122">
        <f t="shared" si="14"/>
        <v>0</v>
      </c>
      <c r="K34" s="122">
        <f t="shared" si="14"/>
        <v>0</v>
      </c>
      <c r="L34" s="122">
        <f t="shared" si="14"/>
        <v>0</v>
      </c>
      <c r="M34" s="122">
        <f t="shared" si="14"/>
        <v>0</v>
      </c>
      <c r="N34" s="122">
        <f t="shared" si="14"/>
        <v>0</v>
      </c>
      <c r="O34" s="122">
        <f t="shared" si="14"/>
        <v>0</v>
      </c>
      <c r="P34" s="122">
        <f t="shared" si="14"/>
        <v>0</v>
      </c>
      <c r="Q34" s="122">
        <f t="shared" si="14"/>
        <v>0</v>
      </c>
      <c r="R34" s="122">
        <f t="shared" si="14"/>
        <v>0</v>
      </c>
      <c r="S34" s="122">
        <f t="shared" si="14"/>
        <v>0</v>
      </c>
      <c r="T34" s="122">
        <f t="shared" si="14"/>
        <v>0</v>
      </c>
      <c r="U34" s="122">
        <f t="shared" si="14"/>
        <v>0</v>
      </c>
      <c r="V34" s="196">
        <f t="shared" si="12"/>
        <v>0</v>
      </c>
      <c r="W34" s="122">
        <f t="shared" si="14"/>
        <v>0</v>
      </c>
      <c r="X34" s="205">
        <f t="shared" si="13"/>
        <v>0</v>
      </c>
      <c r="Y34" s="195" t="e">
        <f t="shared" si="2"/>
        <v>#DIV/0!</v>
      </c>
      <c r="Z34" s="43"/>
      <c r="AA34" s="43"/>
      <c r="AB34" s="43"/>
      <c r="AC34" s="43"/>
      <c r="AD34" s="43"/>
      <c r="AE34" s="43"/>
      <c r="AF34" s="43"/>
      <c r="AG34" s="16"/>
      <c r="AH34" s="16"/>
      <c r="AI34" s="16"/>
      <c r="AJ34" s="16"/>
      <c r="AK34" s="16"/>
      <c r="AL34" s="16"/>
    </row>
    <row r="35" spans="1:38" ht="87.75" hidden="1" customHeight="1">
      <c r="A35" s="73"/>
      <c r="B35" s="81" t="s">
        <v>29</v>
      </c>
      <c r="C35" s="185" t="s">
        <v>52</v>
      </c>
      <c r="D35" s="133"/>
      <c r="E35" s="182"/>
      <c r="F35" s="196"/>
      <c r="G35" s="196"/>
      <c r="H35" s="194">
        <f t="shared" si="11"/>
        <v>0</v>
      </c>
      <c r="I35" s="196"/>
      <c r="J35" s="205"/>
      <c r="K35" s="194"/>
      <c r="L35" s="194"/>
      <c r="M35" s="194"/>
      <c r="N35" s="194"/>
      <c r="O35" s="194"/>
      <c r="P35" s="194"/>
      <c r="Q35" s="194"/>
      <c r="R35" s="194"/>
      <c r="S35" s="194"/>
      <c r="T35" s="196"/>
      <c r="U35" s="196"/>
      <c r="V35" s="196">
        <f t="shared" si="12"/>
        <v>0</v>
      </c>
      <c r="W35" s="205"/>
      <c r="X35" s="205">
        <f t="shared" si="13"/>
        <v>0</v>
      </c>
      <c r="Y35" s="195" t="e">
        <f t="shared" si="2"/>
        <v>#DIV/0!</v>
      </c>
      <c r="Z35" s="43"/>
      <c r="AA35" s="43"/>
      <c r="AB35" s="43"/>
      <c r="AC35" s="43"/>
      <c r="AD35" s="43"/>
      <c r="AE35" s="43"/>
      <c r="AF35" s="43"/>
      <c r="AG35" s="16"/>
      <c r="AH35" s="16"/>
      <c r="AI35" s="16"/>
      <c r="AJ35" s="16"/>
      <c r="AK35" s="16"/>
      <c r="AL35" s="16"/>
    </row>
    <row r="36" spans="1:38" ht="48.75" hidden="1" customHeight="1">
      <c r="A36" s="84"/>
      <c r="B36" s="87" t="s">
        <v>50</v>
      </c>
      <c r="C36" s="126" t="s">
        <v>51</v>
      </c>
      <c r="D36" s="128" t="s">
        <v>51</v>
      </c>
      <c r="E36" s="122">
        <f>E40+E37+E38+E41+E42+E43+E44+E39+E45</f>
        <v>0</v>
      </c>
      <c r="F36" s="122">
        <f t="shared" ref="F36:W36" si="15">F40+F37+F38+F41+F42+F43+F44+F39+F45</f>
        <v>0</v>
      </c>
      <c r="G36" s="122">
        <f t="shared" si="15"/>
        <v>0</v>
      </c>
      <c r="H36" s="194">
        <f t="shared" si="11"/>
        <v>0</v>
      </c>
      <c r="I36" s="122">
        <f t="shared" si="15"/>
        <v>0</v>
      </c>
      <c r="J36" s="122">
        <f t="shared" si="15"/>
        <v>0</v>
      </c>
      <c r="K36" s="122">
        <f t="shared" si="15"/>
        <v>0</v>
      </c>
      <c r="L36" s="122">
        <f t="shared" si="15"/>
        <v>0</v>
      </c>
      <c r="M36" s="122">
        <f t="shared" si="15"/>
        <v>0</v>
      </c>
      <c r="N36" s="122">
        <f t="shared" si="15"/>
        <v>0</v>
      </c>
      <c r="O36" s="122">
        <f t="shared" si="15"/>
        <v>0</v>
      </c>
      <c r="P36" s="122">
        <f t="shared" si="15"/>
        <v>0</v>
      </c>
      <c r="Q36" s="122">
        <f t="shared" si="15"/>
        <v>0</v>
      </c>
      <c r="R36" s="122">
        <f t="shared" si="15"/>
        <v>0</v>
      </c>
      <c r="S36" s="122">
        <f t="shared" si="15"/>
        <v>0</v>
      </c>
      <c r="T36" s="122">
        <f t="shared" si="15"/>
        <v>0</v>
      </c>
      <c r="U36" s="122">
        <f t="shared" si="15"/>
        <v>0</v>
      </c>
      <c r="V36" s="196">
        <f t="shared" si="12"/>
        <v>0</v>
      </c>
      <c r="W36" s="122">
        <f t="shared" si="15"/>
        <v>0</v>
      </c>
      <c r="X36" s="205">
        <f t="shared" si="13"/>
        <v>0</v>
      </c>
      <c r="Y36" s="195" t="e">
        <f t="shared" si="2"/>
        <v>#DIV/0!</v>
      </c>
      <c r="Z36" s="43"/>
      <c r="AA36" s="43"/>
      <c r="AB36" s="43"/>
      <c r="AC36" s="43"/>
      <c r="AD36" s="43"/>
      <c r="AE36" s="43"/>
      <c r="AF36" s="43"/>
      <c r="AG36" s="16"/>
      <c r="AH36" s="16"/>
      <c r="AI36" s="16"/>
      <c r="AJ36" s="16"/>
      <c r="AK36" s="16"/>
      <c r="AL36" s="16"/>
    </row>
    <row r="37" spans="1:38" ht="69" hidden="1" customHeight="1">
      <c r="A37" s="155"/>
      <c r="B37" s="158" t="s">
        <v>65</v>
      </c>
      <c r="C37" s="156" t="s">
        <v>66</v>
      </c>
      <c r="D37" s="134"/>
      <c r="E37" s="157"/>
      <c r="F37" s="193"/>
      <c r="G37" s="193"/>
      <c r="H37" s="194">
        <f t="shared" si="11"/>
        <v>0</v>
      </c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6">
        <f t="shared" si="12"/>
        <v>0</v>
      </c>
      <c r="W37" s="157"/>
      <c r="X37" s="205">
        <f t="shared" si="13"/>
        <v>0</v>
      </c>
      <c r="Y37" s="195" t="e">
        <f t="shared" si="2"/>
        <v>#DIV/0!</v>
      </c>
      <c r="Z37" s="43"/>
      <c r="AA37" s="43"/>
      <c r="AB37" s="43"/>
      <c r="AC37" s="43"/>
      <c r="AD37" s="43"/>
      <c r="AE37" s="43"/>
      <c r="AF37" s="43"/>
      <c r="AG37" s="16"/>
      <c r="AH37" s="16"/>
      <c r="AI37" s="16"/>
      <c r="AJ37" s="16"/>
      <c r="AK37" s="16"/>
      <c r="AL37" s="16"/>
    </row>
    <row r="38" spans="1:38" ht="65.25" hidden="1" customHeight="1">
      <c r="A38" s="155"/>
      <c r="B38" s="158" t="s">
        <v>65</v>
      </c>
      <c r="C38" s="156" t="s">
        <v>66</v>
      </c>
      <c r="D38" s="134"/>
      <c r="E38" s="157"/>
      <c r="F38" s="193"/>
      <c r="G38" s="193"/>
      <c r="H38" s="194">
        <f t="shared" si="11"/>
        <v>0</v>
      </c>
      <c r="I38" s="157"/>
      <c r="J38" s="157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6">
        <f t="shared" si="12"/>
        <v>0</v>
      </c>
      <c r="W38" s="157"/>
      <c r="X38" s="205">
        <f t="shared" si="13"/>
        <v>0</v>
      </c>
      <c r="Y38" s="195" t="e">
        <f t="shared" si="2"/>
        <v>#DIV/0!</v>
      </c>
      <c r="Z38" s="43"/>
      <c r="AA38" s="43"/>
      <c r="AB38" s="43"/>
      <c r="AC38" s="43"/>
      <c r="AD38" s="43"/>
      <c r="AE38" s="43"/>
      <c r="AF38" s="43"/>
      <c r="AG38" s="16"/>
      <c r="AH38" s="16"/>
      <c r="AI38" s="16"/>
      <c r="AJ38" s="16"/>
      <c r="AK38" s="16"/>
      <c r="AL38" s="16"/>
    </row>
    <row r="39" spans="1:38" ht="77.25" hidden="1" customHeight="1">
      <c r="A39" s="155"/>
      <c r="B39" s="158" t="s">
        <v>65</v>
      </c>
      <c r="C39" s="156" t="s">
        <v>66</v>
      </c>
      <c r="D39" s="136"/>
      <c r="E39" s="157"/>
      <c r="F39" s="193"/>
      <c r="G39" s="193"/>
      <c r="H39" s="194">
        <f t="shared" si="11"/>
        <v>0</v>
      </c>
      <c r="I39" s="157"/>
      <c r="J39" s="157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6">
        <f t="shared" si="12"/>
        <v>0</v>
      </c>
      <c r="W39" s="157"/>
      <c r="X39" s="205">
        <f t="shared" si="13"/>
        <v>0</v>
      </c>
      <c r="Y39" s="195" t="e">
        <f t="shared" si="2"/>
        <v>#DIV/0!</v>
      </c>
      <c r="Z39" s="43"/>
      <c r="AA39" s="43"/>
      <c r="AB39" s="43"/>
      <c r="AC39" s="43"/>
      <c r="AD39" s="43"/>
      <c r="AE39" s="43"/>
      <c r="AF39" s="43"/>
      <c r="AG39" s="16"/>
      <c r="AH39" s="16"/>
      <c r="AI39" s="16"/>
      <c r="AJ39" s="16"/>
      <c r="AK39" s="16"/>
      <c r="AL39" s="16"/>
    </row>
    <row r="40" spans="1:38" ht="57.75" hidden="1" customHeight="1">
      <c r="A40" s="155"/>
      <c r="B40" s="81" t="s">
        <v>29</v>
      </c>
      <c r="C40" s="124" t="s">
        <v>52</v>
      </c>
      <c r="D40" s="134"/>
      <c r="E40" s="129"/>
      <c r="F40" s="193"/>
      <c r="G40" s="193"/>
      <c r="H40" s="194">
        <f t="shared" si="11"/>
        <v>0</v>
      </c>
      <c r="I40" s="157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6">
        <f t="shared" si="12"/>
        <v>0</v>
      </c>
      <c r="W40" s="157"/>
      <c r="X40" s="205">
        <f t="shared" si="13"/>
        <v>0</v>
      </c>
      <c r="Y40" s="195" t="e">
        <f t="shared" si="2"/>
        <v>#DIV/0!</v>
      </c>
      <c r="Z40" s="43"/>
      <c r="AA40" s="43"/>
      <c r="AB40" s="43"/>
      <c r="AC40" s="43"/>
      <c r="AD40" s="43"/>
      <c r="AE40" s="43"/>
      <c r="AF40" s="43"/>
      <c r="AG40" s="16"/>
      <c r="AH40" s="16"/>
      <c r="AI40" s="16"/>
      <c r="AJ40" s="16"/>
      <c r="AK40" s="16"/>
      <c r="AL40" s="16"/>
    </row>
    <row r="41" spans="1:38" ht="60" hidden="1" customHeight="1">
      <c r="A41" s="155"/>
      <c r="B41" s="158" t="s">
        <v>29</v>
      </c>
      <c r="C41" s="124" t="s">
        <v>52</v>
      </c>
      <c r="D41" s="134"/>
      <c r="E41" s="157"/>
      <c r="F41" s="193"/>
      <c r="G41" s="193"/>
      <c r="H41" s="194">
        <f t="shared" si="11"/>
        <v>0</v>
      </c>
      <c r="I41" s="157"/>
      <c r="J41" s="157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6">
        <f t="shared" si="12"/>
        <v>0</v>
      </c>
      <c r="W41" s="157"/>
      <c r="X41" s="205">
        <f t="shared" si="13"/>
        <v>0</v>
      </c>
      <c r="Y41" s="195" t="e">
        <f t="shared" si="2"/>
        <v>#DIV/0!</v>
      </c>
      <c r="Z41" s="43"/>
      <c r="AA41" s="43"/>
      <c r="AB41" s="43"/>
      <c r="AC41" s="43"/>
      <c r="AD41" s="43"/>
      <c r="AE41" s="43"/>
      <c r="AF41" s="43"/>
      <c r="AG41" s="16"/>
      <c r="AH41" s="16"/>
      <c r="AI41" s="16"/>
      <c r="AJ41" s="16"/>
      <c r="AK41" s="16"/>
      <c r="AL41" s="16"/>
    </row>
    <row r="42" spans="1:38" ht="206.25" hidden="1" customHeight="1">
      <c r="A42" s="155"/>
      <c r="B42" s="158" t="s">
        <v>29</v>
      </c>
      <c r="C42" s="124" t="s">
        <v>52</v>
      </c>
      <c r="D42" s="134"/>
      <c r="E42" s="157"/>
      <c r="F42" s="193"/>
      <c r="G42" s="193"/>
      <c r="H42" s="194">
        <f t="shared" si="11"/>
        <v>0</v>
      </c>
      <c r="I42" s="157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6">
        <f t="shared" si="12"/>
        <v>0</v>
      </c>
      <c r="W42" s="157"/>
      <c r="X42" s="205">
        <f t="shared" si="13"/>
        <v>0</v>
      </c>
      <c r="Y42" s="195" t="e">
        <f t="shared" si="2"/>
        <v>#DIV/0!</v>
      </c>
      <c r="Z42" s="43"/>
      <c r="AA42" s="43"/>
      <c r="AB42" s="43"/>
      <c r="AC42" s="43"/>
      <c r="AD42" s="43"/>
      <c r="AE42" s="43"/>
      <c r="AF42" s="43"/>
      <c r="AG42" s="16"/>
      <c r="AH42" s="16"/>
      <c r="AI42" s="16"/>
      <c r="AJ42" s="16"/>
      <c r="AK42" s="16"/>
      <c r="AL42" s="16"/>
    </row>
    <row r="43" spans="1:38" ht="85.5" hidden="1" customHeight="1">
      <c r="A43" s="155"/>
      <c r="B43" s="158" t="s">
        <v>29</v>
      </c>
      <c r="C43" s="124" t="s">
        <v>52</v>
      </c>
      <c r="D43" s="134"/>
      <c r="E43" s="157"/>
      <c r="F43" s="193"/>
      <c r="G43" s="193"/>
      <c r="H43" s="194">
        <f t="shared" si="11"/>
        <v>0</v>
      </c>
      <c r="I43" s="157"/>
      <c r="J43" s="157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6">
        <f t="shared" si="12"/>
        <v>0</v>
      </c>
      <c r="W43" s="157"/>
      <c r="X43" s="205">
        <f t="shared" si="13"/>
        <v>0</v>
      </c>
      <c r="Y43" s="195" t="e">
        <f t="shared" si="2"/>
        <v>#DIV/0!</v>
      </c>
      <c r="Z43" s="43"/>
      <c r="AA43" s="43"/>
      <c r="AB43" s="43"/>
      <c r="AC43" s="43"/>
      <c r="AD43" s="43"/>
      <c r="AE43" s="43"/>
      <c r="AF43" s="43"/>
      <c r="AG43" s="16"/>
      <c r="AH43" s="16"/>
      <c r="AI43" s="16"/>
      <c r="AJ43" s="16"/>
      <c r="AK43" s="16"/>
      <c r="AL43" s="16"/>
    </row>
    <row r="44" spans="1:38" ht="63" hidden="1" customHeight="1">
      <c r="A44" s="73"/>
      <c r="B44" s="42">
        <v>3142</v>
      </c>
      <c r="C44" s="124" t="s">
        <v>52</v>
      </c>
      <c r="D44" s="134"/>
      <c r="E44" s="159"/>
      <c r="F44" s="196"/>
      <c r="G44" s="196"/>
      <c r="H44" s="194">
        <f t="shared" si="11"/>
        <v>0</v>
      </c>
      <c r="I44" s="196"/>
      <c r="J44" s="205"/>
      <c r="K44" s="194"/>
      <c r="L44" s="194"/>
      <c r="M44" s="194"/>
      <c r="N44" s="194"/>
      <c r="O44" s="194"/>
      <c r="P44" s="194"/>
      <c r="Q44" s="194"/>
      <c r="R44" s="194"/>
      <c r="S44" s="194"/>
      <c r="T44" s="196"/>
      <c r="U44" s="196"/>
      <c r="V44" s="196">
        <f t="shared" si="12"/>
        <v>0</v>
      </c>
      <c r="W44" s="194"/>
      <c r="X44" s="205">
        <f t="shared" si="13"/>
        <v>0</v>
      </c>
      <c r="Y44" s="195" t="e">
        <f t="shared" si="2"/>
        <v>#DIV/0!</v>
      </c>
      <c r="Z44" s="43"/>
      <c r="AA44" s="43"/>
      <c r="AB44" s="43"/>
      <c r="AC44" s="43"/>
      <c r="AD44" s="43"/>
      <c r="AE44" s="43"/>
      <c r="AF44" s="43"/>
      <c r="AG44" s="16"/>
      <c r="AH44" s="16"/>
      <c r="AI44" s="16"/>
      <c r="AJ44" s="16"/>
      <c r="AK44" s="16"/>
      <c r="AL44" s="16"/>
    </row>
    <row r="45" spans="1:38" ht="111.75" hidden="1" customHeight="1">
      <c r="A45" s="73"/>
      <c r="B45" s="42">
        <v>3132</v>
      </c>
      <c r="C45" s="156" t="s">
        <v>2</v>
      </c>
      <c r="D45" s="186"/>
      <c r="E45" s="157"/>
      <c r="F45" s="196"/>
      <c r="G45" s="196"/>
      <c r="H45" s="194">
        <f t="shared" si="11"/>
        <v>0</v>
      </c>
      <c r="I45" s="196"/>
      <c r="J45" s="205"/>
      <c r="K45" s="194"/>
      <c r="L45" s="194"/>
      <c r="M45" s="194"/>
      <c r="N45" s="194"/>
      <c r="O45" s="194"/>
      <c r="P45" s="194"/>
      <c r="Q45" s="194"/>
      <c r="R45" s="194"/>
      <c r="S45" s="194"/>
      <c r="T45" s="196"/>
      <c r="U45" s="196"/>
      <c r="V45" s="196">
        <f t="shared" si="12"/>
        <v>0</v>
      </c>
      <c r="W45" s="194"/>
      <c r="X45" s="205">
        <f t="shared" si="13"/>
        <v>0</v>
      </c>
      <c r="Y45" s="195" t="e">
        <f t="shared" si="2"/>
        <v>#DIV/0!</v>
      </c>
      <c r="Z45" s="43"/>
      <c r="AA45" s="43"/>
      <c r="AB45" s="43"/>
      <c r="AC45" s="43"/>
      <c r="AD45" s="43"/>
      <c r="AE45" s="43"/>
      <c r="AF45" s="43"/>
      <c r="AG45" s="16"/>
      <c r="AH45" s="16"/>
      <c r="AI45" s="16"/>
      <c r="AJ45" s="16"/>
      <c r="AK45" s="16"/>
      <c r="AL45" s="16"/>
    </row>
    <row r="46" spans="1:38" ht="96.75" hidden="1" customHeight="1">
      <c r="A46" s="84"/>
      <c r="B46" s="93">
        <v>1217361</v>
      </c>
      <c r="C46" s="94" t="s">
        <v>42</v>
      </c>
      <c r="D46" s="160"/>
      <c r="E46" s="122">
        <f>E48+E47</f>
        <v>0</v>
      </c>
      <c r="F46" s="122">
        <f t="shared" ref="F46:U46" si="16">F48+F47</f>
        <v>0</v>
      </c>
      <c r="G46" s="122">
        <f t="shared" si="16"/>
        <v>0</v>
      </c>
      <c r="H46" s="194">
        <f t="shared" si="11"/>
        <v>0</v>
      </c>
      <c r="I46" s="122">
        <f t="shared" si="16"/>
        <v>0</v>
      </c>
      <c r="J46" s="122">
        <f t="shared" si="16"/>
        <v>0</v>
      </c>
      <c r="K46" s="122">
        <f t="shared" si="16"/>
        <v>0</v>
      </c>
      <c r="L46" s="122">
        <f t="shared" si="16"/>
        <v>0</v>
      </c>
      <c r="M46" s="122">
        <f t="shared" si="16"/>
        <v>0</v>
      </c>
      <c r="N46" s="122">
        <f t="shared" si="16"/>
        <v>0</v>
      </c>
      <c r="O46" s="122">
        <f t="shared" si="16"/>
        <v>0</v>
      </c>
      <c r="P46" s="122">
        <f t="shared" si="16"/>
        <v>0</v>
      </c>
      <c r="Q46" s="122">
        <f t="shared" si="16"/>
        <v>0</v>
      </c>
      <c r="R46" s="122">
        <f t="shared" si="16"/>
        <v>0</v>
      </c>
      <c r="S46" s="122">
        <f t="shared" si="16"/>
        <v>0</v>
      </c>
      <c r="T46" s="122">
        <f t="shared" si="16"/>
        <v>0</v>
      </c>
      <c r="U46" s="122">
        <f t="shared" si="16"/>
        <v>0</v>
      </c>
      <c r="V46" s="196">
        <f t="shared" si="12"/>
        <v>0</v>
      </c>
      <c r="W46" s="122">
        <f>W48+W47</f>
        <v>0</v>
      </c>
      <c r="X46" s="205">
        <f t="shared" si="13"/>
        <v>0</v>
      </c>
      <c r="Y46" s="195" t="e">
        <f t="shared" si="2"/>
        <v>#DIV/0!</v>
      </c>
      <c r="Z46" s="43"/>
      <c r="AA46" s="43"/>
      <c r="AB46" s="43"/>
      <c r="AC46" s="43"/>
      <c r="AD46" s="43"/>
      <c r="AE46" s="43"/>
      <c r="AF46" s="43"/>
      <c r="AG46" s="16"/>
      <c r="AH46" s="16"/>
      <c r="AI46" s="16"/>
      <c r="AJ46" s="16"/>
      <c r="AK46" s="16"/>
      <c r="AL46" s="16"/>
    </row>
    <row r="47" spans="1:38" ht="96.75" hidden="1" customHeight="1">
      <c r="A47" s="155"/>
      <c r="B47" s="21">
        <v>3122</v>
      </c>
      <c r="C47" s="20" t="s">
        <v>36</v>
      </c>
      <c r="D47" s="108"/>
      <c r="E47" s="213"/>
      <c r="F47" s="193"/>
      <c r="G47" s="193"/>
      <c r="H47" s="194">
        <f t="shared" si="11"/>
        <v>0</v>
      </c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6">
        <f t="shared" si="12"/>
        <v>0</v>
      </c>
      <c r="W47" s="157">
        <v>0</v>
      </c>
      <c r="X47" s="205">
        <f t="shared" si="13"/>
        <v>0</v>
      </c>
      <c r="Y47" s="195" t="e">
        <f t="shared" si="2"/>
        <v>#DIV/0!</v>
      </c>
      <c r="Z47" s="43"/>
      <c r="AA47" s="43"/>
      <c r="AB47" s="43"/>
      <c r="AC47" s="43"/>
      <c r="AD47" s="43"/>
      <c r="AE47" s="43"/>
      <c r="AF47" s="43"/>
      <c r="AG47" s="16"/>
      <c r="AH47" s="16"/>
      <c r="AI47" s="16"/>
      <c r="AJ47" s="16"/>
      <c r="AK47" s="16"/>
      <c r="AL47" s="16"/>
    </row>
    <row r="48" spans="1:38" ht="106.5" hidden="1" customHeight="1">
      <c r="A48" s="155"/>
      <c r="B48" s="161">
        <v>3142</v>
      </c>
      <c r="C48" s="187" t="s">
        <v>52</v>
      </c>
      <c r="D48" s="133"/>
      <c r="E48" s="157"/>
      <c r="F48" s="194"/>
      <c r="G48" s="194"/>
      <c r="H48" s="194">
        <f t="shared" si="11"/>
        <v>0</v>
      </c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6">
        <f t="shared" si="12"/>
        <v>0</v>
      </c>
      <c r="W48" s="194"/>
      <c r="X48" s="205">
        <f t="shared" si="13"/>
        <v>0</v>
      </c>
      <c r="Y48" s="195" t="e">
        <f t="shared" si="2"/>
        <v>#DIV/0!</v>
      </c>
      <c r="Z48" s="43"/>
      <c r="AA48" s="43"/>
      <c r="AB48" s="43"/>
      <c r="AC48" s="43"/>
      <c r="AD48" s="43"/>
      <c r="AE48" s="43"/>
      <c r="AF48" s="43"/>
      <c r="AG48" s="16"/>
      <c r="AH48" s="16"/>
      <c r="AI48" s="16"/>
      <c r="AJ48" s="16"/>
      <c r="AK48" s="16"/>
      <c r="AL48" s="16"/>
    </row>
    <row r="49" spans="1:38" ht="59.25" customHeight="1">
      <c r="A49" s="155"/>
      <c r="B49" s="161">
        <v>3122</v>
      </c>
      <c r="C49" s="130" t="s">
        <v>66</v>
      </c>
      <c r="D49" s="266" t="s">
        <v>187</v>
      </c>
      <c r="E49" s="157">
        <v>50000</v>
      </c>
      <c r="F49" s="194"/>
      <c r="G49" s="194"/>
      <c r="H49" s="194">
        <f t="shared" si="11"/>
        <v>0</v>
      </c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6">
        <f t="shared" si="12"/>
        <v>0</v>
      </c>
      <c r="W49" s="194"/>
      <c r="X49" s="205">
        <f t="shared" si="13"/>
        <v>50000</v>
      </c>
      <c r="Y49" s="195">
        <f t="shared" si="2"/>
        <v>0</v>
      </c>
      <c r="Z49" s="43"/>
      <c r="AA49" s="43"/>
      <c r="AB49" s="43"/>
      <c r="AC49" s="43"/>
      <c r="AD49" s="43"/>
      <c r="AE49" s="43"/>
      <c r="AF49" s="43"/>
      <c r="AG49" s="16"/>
      <c r="AH49" s="16"/>
      <c r="AI49" s="16"/>
      <c r="AJ49" s="16"/>
      <c r="AK49" s="16"/>
      <c r="AL49" s="16"/>
    </row>
    <row r="50" spans="1:38" ht="59.25" customHeight="1">
      <c r="A50" s="84"/>
      <c r="B50" s="93">
        <v>1217670</v>
      </c>
      <c r="C50" s="94" t="s">
        <v>82</v>
      </c>
      <c r="D50" s="281"/>
      <c r="E50" s="122">
        <f>E51</f>
        <v>864750</v>
      </c>
      <c r="F50" s="122">
        <f t="shared" ref="F50:X50" si="17">F51</f>
        <v>0</v>
      </c>
      <c r="G50" s="122">
        <f t="shared" si="17"/>
        <v>0</v>
      </c>
      <c r="H50" s="122">
        <f t="shared" si="17"/>
        <v>864750</v>
      </c>
      <c r="I50" s="122">
        <f t="shared" si="17"/>
        <v>864750</v>
      </c>
      <c r="J50" s="122">
        <f t="shared" si="17"/>
        <v>0</v>
      </c>
      <c r="K50" s="122">
        <f t="shared" si="17"/>
        <v>0</v>
      </c>
      <c r="L50" s="122">
        <f t="shared" si="17"/>
        <v>0</v>
      </c>
      <c r="M50" s="122">
        <f t="shared" si="17"/>
        <v>0</v>
      </c>
      <c r="N50" s="122">
        <f t="shared" si="17"/>
        <v>0</v>
      </c>
      <c r="O50" s="122">
        <f t="shared" si="17"/>
        <v>0</v>
      </c>
      <c r="P50" s="122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  <c r="T50" s="122">
        <f t="shared" si="17"/>
        <v>0</v>
      </c>
      <c r="U50" s="122">
        <f t="shared" si="17"/>
        <v>0</v>
      </c>
      <c r="V50" s="122">
        <f t="shared" si="17"/>
        <v>0</v>
      </c>
      <c r="W50" s="122">
        <f t="shared" si="17"/>
        <v>864750</v>
      </c>
      <c r="X50" s="122">
        <f t="shared" si="17"/>
        <v>0</v>
      </c>
      <c r="Y50" s="195">
        <f t="shared" si="2"/>
        <v>100</v>
      </c>
      <c r="Z50" s="43"/>
      <c r="AA50" s="43"/>
      <c r="AB50" s="43"/>
      <c r="AC50" s="43"/>
      <c r="AD50" s="43"/>
      <c r="AE50" s="43"/>
      <c r="AF50" s="43"/>
      <c r="AG50" s="16"/>
      <c r="AH50" s="16"/>
      <c r="AI50" s="16"/>
      <c r="AJ50" s="16"/>
      <c r="AK50" s="16"/>
      <c r="AL50" s="16"/>
    </row>
    <row r="51" spans="1:38" ht="184.5" customHeight="1">
      <c r="A51" s="155"/>
      <c r="B51" s="161">
        <v>3210</v>
      </c>
      <c r="C51" s="130" t="s">
        <v>55</v>
      </c>
      <c r="D51" s="266" t="s">
        <v>188</v>
      </c>
      <c r="E51" s="157">
        <v>864750</v>
      </c>
      <c r="F51" s="194"/>
      <c r="G51" s="194"/>
      <c r="H51" s="194">
        <f>I51+V51</f>
        <v>864750</v>
      </c>
      <c r="I51" s="194">
        <v>864750</v>
      </c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6">
        <f>J51+K51+L51</f>
        <v>0</v>
      </c>
      <c r="W51" s="194">
        <v>864750</v>
      </c>
      <c r="X51" s="205">
        <f>E51-H51</f>
        <v>0</v>
      </c>
      <c r="Y51" s="195">
        <f t="shared" si="2"/>
        <v>100</v>
      </c>
      <c r="Z51" s="43"/>
      <c r="AA51" s="43"/>
      <c r="AB51" s="43"/>
      <c r="AC51" s="43"/>
      <c r="AD51" s="43"/>
      <c r="AE51" s="43"/>
      <c r="AF51" s="43"/>
      <c r="AG51" s="16"/>
      <c r="AH51" s="16"/>
      <c r="AI51" s="16"/>
      <c r="AJ51" s="16"/>
      <c r="AK51" s="16"/>
      <c r="AL51" s="16"/>
    </row>
    <row r="52" spans="1:38" ht="39" customHeight="1">
      <c r="A52" s="148"/>
      <c r="B52" s="149"/>
      <c r="C52" s="150"/>
      <c r="D52" s="152" t="s">
        <v>22</v>
      </c>
      <c r="E52" s="206">
        <f>E10+E24</f>
        <v>5105852.3</v>
      </c>
      <c r="F52" s="206">
        <f t="shared" ref="F52:X52" si="18">F10+F24</f>
        <v>0</v>
      </c>
      <c r="G52" s="206">
        <f t="shared" si="18"/>
        <v>0</v>
      </c>
      <c r="H52" s="206">
        <f t="shared" si="18"/>
        <v>1615852.3</v>
      </c>
      <c r="I52" s="206">
        <f t="shared" si="18"/>
        <v>1615852.3</v>
      </c>
      <c r="J52" s="206">
        <f t="shared" si="18"/>
        <v>0</v>
      </c>
      <c r="K52" s="206">
        <f t="shared" si="18"/>
        <v>0</v>
      </c>
      <c r="L52" s="206">
        <f t="shared" si="18"/>
        <v>0</v>
      </c>
      <c r="M52" s="206">
        <f t="shared" si="18"/>
        <v>0</v>
      </c>
      <c r="N52" s="206">
        <f t="shared" si="18"/>
        <v>0</v>
      </c>
      <c r="O52" s="206">
        <f t="shared" si="18"/>
        <v>0</v>
      </c>
      <c r="P52" s="206">
        <f t="shared" si="18"/>
        <v>0</v>
      </c>
      <c r="Q52" s="206">
        <f t="shared" si="18"/>
        <v>0</v>
      </c>
      <c r="R52" s="206">
        <f t="shared" si="18"/>
        <v>0</v>
      </c>
      <c r="S52" s="206">
        <f t="shared" si="18"/>
        <v>0</v>
      </c>
      <c r="T52" s="206">
        <f t="shared" si="18"/>
        <v>0</v>
      </c>
      <c r="U52" s="206">
        <f t="shared" si="18"/>
        <v>0</v>
      </c>
      <c r="V52" s="206">
        <f t="shared" si="18"/>
        <v>0</v>
      </c>
      <c r="W52" s="206">
        <f t="shared" si="18"/>
        <v>1615852.3</v>
      </c>
      <c r="X52" s="206">
        <f t="shared" si="18"/>
        <v>3490000</v>
      </c>
      <c r="Y52" s="195">
        <f t="shared" si="2"/>
        <v>31.647063116181407</v>
      </c>
      <c r="Z52" s="43"/>
      <c r="AA52" s="43"/>
      <c r="AB52" s="43"/>
      <c r="AC52" s="43"/>
      <c r="AD52" s="43"/>
      <c r="AE52" s="43"/>
      <c r="AF52" s="43"/>
      <c r="AG52" s="16"/>
      <c r="AH52" s="16"/>
      <c r="AI52" s="16"/>
      <c r="AJ52" s="16"/>
      <c r="AK52" s="16"/>
      <c r="AL52" s="16"/>
    </row>
    <row r="53" spans="1:38" ht="48.75" customHeight="1">
      <c r="A53" s="138"/>
      <c r="B53" s="141" t="s">
        <v>30</v>
      </c>
      <c r="C53" s="242" t="s">
        <v>6</v>
      </c>
      <c r="D53" s="142"/>
      <c r="E53" s="207">
        <f>E54+E56+E60+E65+E68+E72+E80+E83+E85+E91</f>
        <v>14225801</v>
      </c>
      <c r="F53" s="207">
        <f t="shared" ref="F53:X53" si="19">F54+F56+F60+F65+F68+F72+F80+F83+F85+F91</f>
        <v>0</v>
      </c>
      <c r="G53" s="207">
        <f t="shared" si="19"/>
        <v>0</v>
      </c>
      <c r="H53" s="207">
        <f t="shared" si="19"/>
        <v>470289.31999999995</v>
      </c>
      <c r="I53" s="207">
        <f t="shared" si="19"/>
        <v>470289.31999999995</v>
      </c>
      <c r="J53" s="207">
        <f t="shared" si="19"/>
        <v>0</v>
      </c>
      <c r="K53" s="207">
        <f t="shared" si="19"/>
        <v>0</v>
      </c>
      <c r="L53" s="207">
        <f t="shared" si="19"/>
        <v>0</v>
      </c>
      <c r="M53" s="207">
        <f t="shared" si="19"/>
        <v>0</v>
      </c>
      <c r="N53" s="207">
        <f t="shared" si="19"/>
        <v>0</v>
      </c>
      <c r="O53" s="207">
        <f t="shared" si="19"/>
        <v>0</v>
      </c>
      <c r="P53" s="207">
        <f t="shared" si="19"/>
        <v>0</v>
      </c>
      <c r="Q53" s="207">
        <f t="shared" si="19"/>
        <v>0</v>
      </c>
      <c r="R53" s="207">
        <f t="shared" si="19"/>
        <v>0</v>
      </c>
      <c r="S53" s="207">
        <f t="shared" si="19"/>
        <v>0</v>
      </c>
      <c r="T53" s="207">
        <f t="shared" si="19"/>
        <v>0</v>
      </c>
      <c r="U53" s="207">
        <f t="shared" si="19"/>
        <v>0</v>
      </c>
      <c r="V53" s="207">
        <f t="shared" si="19"/>
        <v>0</v>
      </c>
      <c r="W53" s="207">
        <f t="shared" si="19"/>
        <v>470289.31999999995</v>
      </c>
      <c r="X53" s="207">
        <f t="shared" si="19"/>
        <v>13755511.68</v>
      </c>
      <c r="Y53" s="195">
        <f t="shared" si="2"/>
        <v>3.305889910873911</v>
      </c>
      <c r="Z53" s="43"/>
      <c r="AA53" s="43"/>
      <c r="AB53" s="43"/>
      <c r="AC53" s="43"/>
      <c r="AD53" s="43"/>
      <c r="AE53" s="43"/>
      <c r="AF53" s="43"/>
      <c r="AG53" s="16"/>
      <c r="AH53" s="16"/>
      <c r="AI53" s="16"/>
      <c r="AJ53" s="16"/>
      <c r="AK53" s="16"/>
      <c r="AL53" s="16"/>
    </row>
    <row r="54" spans="1:38" ht="92.25" customHeight="1">
      <c r="A54" s="66"/>
      <c r="B54" s="67" t="s">
        <v>89</v>
      </c>
      <c r="C54" s="94" t="s">
        <v>31</v>
      </c>
      <c r="D54" s="65"/>
      <c r="E54" s="208">
        <f>E55</f>
        <v>246500</v>
      </c>
      <c r="F54" s="208">
        <f t="shared" ref="F54:X54" si="20">F55</f>
        <v>0</v>
      </c>
      <c r="G54" s="208">
        <f t="shared" si="20"/>
        <v>0</v>
      </c>
      <c r="H54" s="208">
        <f t="shared" si="20"/>
        <v>27499.98</v>
      </c>
      <c r="I54" s="208">
        <f t="shared" si="20"/>
        <v>27499.98</v>
      </c>
      <c r="J54" s="208">
        <f t="shared" si="20"/>
        <v>0</v>
      </c>
      <c r="K54" s="209">
        <f t="shared" si="20"/>
        <v>0</v>
      </c>
      <c r="L54" s="209">
        <f t="shared" si="20"/>
        <v>0</v>
      </c>
      <c r="M54" s="209">
        <f t="shared" si="20"/>
        <v>0</v>
      </c>
      <c r="N54" s="209">
        <f t="shared" si="20"/>
        <v>0</v>
      </c>
      <c r="O54" s="209">
        <f t="shared" si="20"/>
        <v>0</v>
      </c>
      <c r="P54" s="209">
        <f t="shared" si="20"/>
        <v>0</v>
      </c>
      <c r="Q54" s="209">
        <f t="shared" si="20"/>
        <v>0</v>
      </c>
      <c r="R54" s="209">
        <f t="shared" si="20"/>
        <v>0</v>
      </c>
      <c r="S54" s="209">
        <f t="shared" si="20"/>
        <v>0</v>
      </c>
      <c r="T54" s="209">
        <f t="shared" si="20"/>
        <v>0</v>
      </c>
      <c r="U54" s="209">
        <f t="shared" si="20"/>
        <v>0</v>
      </c>
      <c r="V54" s="208">
        <f t="shared" si="20"/>
        <v>0</v>
      </c>
      <c r="W54" s="208">
        <f t="shared" si="20"/>
        <v>27499.98</v>
      </c>
      <c r="X54" s="208">
        <f t="shared" si="20"/>
        <v>219000.02</v>
      </c>
      <c r="Y54" s="195">
        <f t="shared" si="2"/>
        <v>11.156178498985801</v>
      </c>
      <c r="Z54" s="43"/>
      <c r="AA54" s="43"/>
      <c r="AB54" s="43"/>
      <c r="AC54" s="43"/>
      <c r="AD54" s="43"/>
      <c r="AE54" s="43"/>
      <c r="AF54" s="43"/>
      <c r="AG54" s="16"/>
      <c r="AH54" s="16"/>
      <c r="AI54" s="16"/>
      <c r="AJ54" s="16"/>
      <c r="AK54" s="16"/>
      <c r="AL54" s="16"/>
    </row>
    <row r="55" spans="1:38" s="80" customFormat="1" ht="57" customHeight="1">
      <c r="A55" s="46"/>
      <c r="B55" s="45" t="s">
        <v>17</v>
      </c>
      <c r="C55" s="20" t="s">
        <v>3</v>
      </c>
      <c r="D55" s="284" t="s">
        <v>174</v>
      </c>
      <c r="E55" s="210">
        <v>246500</v>
      </c>
      <c r="F55" s="211"/>
      <c r="G55" s="211"/>
      <c r="H55" s="205">
        <f>I55+V55</f>
        <v>27499.98</v>
      </c>
      <c r="I55" s="205">
        <v>27499.98</v>
      </c>
      <c r="J55" s="210"/>
      <c r="K55" s="220"/>
      <c r="L55" s="210"/>
      <c r="M55" s="210"/>
      <c r="N55" s="210"/>
      <c r="O55" s="210"/>
      <c r="P55" s="210"/>
      <c r="Q55" s="210"/>
      <c r="R55" s="211"/>
      <c r="S55" s="211"/>
      <c r="T55" s="211"/>
      <c r="U55" s="211"/>
      <c r="V55" s="210">
        <f>J55+K55+L55+M55+N55+O55+P55</f>
        <v>0</v>
      </c>
      <c r="W55" s="194">
        <v>27499.98</v>
      </c>
      <c r="X55" s="205">
        <f>E55-H55</f>
        <v>219000.02</v>
      </c>
      <c r="Y55" s="195">
        <f t="shared" si="2"/>
        <v>11.156178498985801</v>
      </c>
      <c r="Z55" s="48"/>
      <c r="AA55" s="48"/>
      <c r="AB55" s="48"/>
      <c r="AC55" s="48"/>
      <c r="AD55" s="48"/>
      <c r="AE55" s="48"/>
      <c r="AF55" s="48"/>
      <c r="AG55" s="79"/>
      <c r="AH55" s="79"/>
      <c r="AI55" s="79"/>
      <c r="AJ55" s="79"/>
      <c r="AK55" s="79"/>
      <c r="AL55" s="79"/>
    </row>
    <row r="56" spans="1:38" s="165" customFormat="1" ht="87.75" customHeight="1">
      <c r="A56" s="84"/>
      <c r="B56" s="177" t="s">
        <v>70</v>
      </c>
      <c r="C56" s="94" t="s">
        <v>67</v>
      </c>
      <c r="D56" s="163"/>
      <c r="E56" s="212">
        <f>E57+E58+E59</f>
        <v>7070000</v>
      </c>
      <c r="F56" s="212">
        <f t="shared" ref="F56:X56" si="21">F57+F58+F59</f>
        <v>0</v>
      </c>
      <c r="G56" s="212">
        <f t="shared" si="21"/>
        <v>0</v>
      </c>
      <c r="H56" s="212">
        <f t="shared" si="21"/>
        <v>0</v>
      </c>
      <c r="I56" s="212">
        <f t="shared" si="21"/>
        <v>0</v>
      </c>
      <c r="J56" s="212">
        <f t="shared" si="21"/>
        <v>0</v>
      </c>
      <c r="K56" s="212">
        <f t="shared" si="21"/>
        <v>0</v>
      </c>
      <c r="L56" s="212">
        <f t="shared" si="21"/>
        <v>0</v>
      </c>
      <c r="M56" s="212">
        <f t="shared" si="21"/>
        <v>0</v>
      </c>
      <c r="N56" s="212">
        <f t="shared" si="21"/>
        <v>0</v>
      </c>
      <c r="O56" s="212">
        <f t="shared" si="21"/>
        <v>0</v>
      </c>
      <c r="P56" s="212">
        <f t="shared" si="21"/>
        <v>0</v>
      </c>
      <c r="Q56" s="212">
        <f t="shared" si="21"/>
        <v>0</v>
      </c>
      <c r="R56" s="212">
        <f t="shared" si="21"/>
        <v>0</v>
      </c>
      <c r="S56" s="212">
        <f t="shared" si="21"/>
        <v>0</v>
      </c>
      <c r="T56" s="212">
        <f t="shared" si="21"/>
        <v>0</v>
      </c>
      <c r="U56" s="212">
        <f t="shared" si="21"/>
        <v>0</v>
      </c>
      <c r="V56" s="212">
        <f t="shared" si="21"/>
        <v>0</v>
      </c>
      <c r="W56" s="212">
        <f t="shared" si="21"/>
        <v>0</v>
      </c>
      <c r="X56" s="212">
        <f t="shared" si="21"/>
        <v>7070000</v>
      </c>
      <c r="Y56" s="195">
        <f t="shared" si="2"/>
        <v>0</v>
      </c>
      <c r="Z56" s="162"/>
      <c r="AA56" s="162"/>
      <c r="AB56" s="162"/>
      <c r="AC56" s="162"/>
      <c r="AD56" s="162"/>
      <c r="AE56" s="162"/>
      <c r="AF56" s="162"/>
      <c r="AG56" s="164"/>
      <c r="AH56" s="164"/>
      <c r="AI56" s="164"/>
      <c r="AJ56" s="164"/>
      <c r="AK56" s="164"/>
      <c r="AL56" s="164"/>
    </row>
    <row r="57" spans="1:38" s="80" customFormat="1" ht="56.25" customHeight="1">
      <c r="A57" s="46"/>
      <c r="B57" s="75">
        <v>3210</v>
      </c>
      <c r="C57" s="130" t="s">
        <v>55</v>
      </c>
      <c r="D57" s="256" t="s">
        <v>92</v>
      </c>
      <c r="E57" s="210">
        <v>7070000</v>
      </c>
      <c r="F57" s="211"/>
      <c r="G57" s="211"/>
      <c r="H57" s="205">
        <f>I57+V57</f>
        <v>0</v>
      </c>
      <c r="I57" s="205"/>
      <c r="J57" s="210"/>
      <c r="K57" s="220"/>
      <c r="L57" s="210"/>
      <c r="M57" s="210"/>
      <c r="N57" s="210"/>
      <c r="O57" s="210"/>
      <c r="P57" s="210"/>
      <c r="Q57" s="210"/>
      <c r="R57" s="211"/>
      <c r="S57" s="211"/>
      <c r="T57" s="211"/>
      <c r="U57" s="211"/>
      <c r="V57" s="210">
        <f>J57+K57+L57+M57+N57+O57+P57</f>
        <v>0</v>
      </c>
      <c r="W57" s="194"/>
      <c r="X57" s="205">
        <f>E57-H57</f>
        <v>7070000</v>
      </c>
      <c r="Y57" s="195">
        <f t="shared" si="2"/>
        <v>0</v>
      </c>
      <c r="Z57" s="48"/>
      <c r="AA57" s="48"/>
      <c r="AB57" s="48"/>
      <c r="AC57" s="48"/>
      <c r="AD57" s="48"/>
      <c r="AE57" s="48"/>
      <c r="AF57" s="48"/>
      <c r="AG57" s="79"/>
      <c r="AH57" s="79"/>
      <c r="AI57" s="79"/>
      <c r="AJ57" s="79"/>
      <c r="AK57" s="79"/>
      <c r="AL57" s="79"/>
    </row>
    <row r="58" spans="1:38" s="80" customFormat="1" ht="48.75" hidden="1" customHeight="1">
      <c r="A58" s="46"/>
      <c r="B58" s="173">
        <v>3210</v>
      </c>
      <c r="C58" s="130" t="s">
        <v>55</v>
      </c>
      <c r="D58" s="172"/>
      <c r="E58" s="210"/>
      <c r="F58" s="211"/>
      <c r="G58" s="211"/>
      <c r="H58" s="205">
        <f>I58+V58</f>
        <v>0</v>
      </c>
      <c r="I58" s="205"/>
      <c r="J58" s="210"/>
      <c r="K58" s="220"/>
      <c r="L58" s="210"/>
      <c r="M58" s="210"/>
      <c r="N58" s="210"/>
      <c r="O58" s="210"/>
      <c r="P58" s="210"/>
      <c r="Q58" s="210"/>
      <c r="R58" s="211"/>
      <c r="S58" s="211"/>
      <c r="T58" s="211"/>
      <c r="U58" s="211"/>
      <c r="V58" s="210">
        <f>J58+K58+L58+M58+N58+O58+P58</f>
        <v>0</v>
      </c>
      <c r="W58" s="240"/>
      <c r="X58" s="205">
        <f>E58-H58</f>
        <v>0</v>
      </c>
      <c r="Y58" s="195" t="e">
        <f t="shared" si="2"/>
        <v>#DIV/0!</v>
      </c>
      <c r="Z58" s="48"/>
      <c r="AA58" s="48"/>
      <c r="AB58" s="48"/>
      <c r="AC58" s="48"/>
      <c r="AD58" s="48"/>
      <c r="AE58" s="48"/>
      <c r="AF58" s="48"/>
      <c r="AG58" s="79"/>
      <c r="AH58" s="79"/>
      <c r="AI58" s="79"/>
      <c r="AJ58" s="79"/>
      <c r="AK58" s="79"/>
      <c r="AL58" s="79"/>
    </row>
    <row r="59" spans="1:38" s="80" customFormat="1" ht="278.25" hidden="1" customHeight="1">
      <c r="A59" s="46"/>
      <c r="B59" s="75">
        <v>3210</v>
      </c>
      <c r="C59" s="130" t="s">
        <v>55</v>
      </c>
      <c r="D59" s="171"/>
      <c r="E59" s="210"/>
      <c r="F59" s="211"/>
      <c r="G59" s="211"/>
      <c r="H59" s="205">
        <f>I59+V59</f>
        <v>0</v>
      </c>
      <c r="I59" s="205"/>
      <c r="J59" s="210"/>
      <c r="K59" s="220"/>
      <c r="L59" s="210"/>
      <c r="M59" s="210"/>
      <c r="N59" s="210"/>
      <c r="O59" s="210"/>
      <c r="P59" s="210"/>
      <c r="Q59" s="210"/>
      <c r="R59" s="211"/>
      <c r="S59" s="211"/>
      <c r="T59" s="211"/>
      <c r="U59" s="211"/>
      <c r="V59" s="210">
        <f>J59+K59+L59+M59+N59+O59+P59</f>
        <v>0</v>
      </c>
      <c r="W59" s="240"/>
      <c r="X59" s="205">
        <f>E59-H59</f>
        <v>0</v>
      </c>
      <c r="Y59" s="195" t="e">
        <f t="shared" si="2"/>
        <v>#DIV/0!</v>
      </c>
      <c r="Z59" s="48"/>
      <c r="AA59" s="48"/>
      <c r="AB59" s="48"/>
      <c r="AC59" s="48"/>
      <c r="AD59" s="48"/>
      <c r="AE59" s="48"/>
      <c r="AF59" s="48"/>
      <c r="AG59" s="79"/>
      <c r="AH59" s="79"/>
      <c r="AI59" s="79"/>
      <c r="AJ59" s="79"/>
      <c r="AK59" s="79"/>
      <c r="AL59" s="79"/>
    </row>
    <row r="60" spans="1:38" s="80" customFormat="1" ht="39.75" customHeight="1">
      <c r="A60" s="84"/>
      <c r="B60" s="87" t="s">
        <v>53</v>
      </c>
      <c r="C60" s="103" t="s">
        <v>54</v>
      </c>
      <c r="D60" s="104"/>
      <c r="E60" s="212">
        <f>E61+E62+E63+E64</f>
        <v>3460000</v>
      </c>
      <c r="F60" s="212">
        <f t="shared" ref="F60:X60" si="22">F61+F62+F63+F64</f>
        <v>0</v>
      </c>
      <c r="G60" s="212">
        <f t="shared" si="22"/>
        <v>0</v>
      </c>
      <c r="H60" s="212">
        <f t="shared" si="22"/>
        <v>310785</v>
      </c>
      <c r="I60" s="212">
        <f t="shared" si="22"/>
        <v>310785</v>
      </c>
      <c r="J60" s="212">
        <f t="shared" si="22"/>
        <v>0</v>
      </c>
      <c r="K60" s="212">
        <f t="shared" si="22"/>
        <v>0</v>
      </c>
      <c r="L60" s="212">
        <f t="shared" si="22"/>
        <v>0</v>
      </c>
      <c r="M60" s="212">
        <f t="shared" si="22"/>
        <v>0</v>
      </c>
      <c r="N60" s="212">
        <f t="shared" si="22"/>
        <v>0</v>
      </c>
      <c r="O60" s="212">
        <f t="shared" si="22"/>
        <v>0</v>
      </c>
      <c r="P60" s="212">
        <f t="shared" si="22"/>
        <v>0</v>
      </c>
      <c r="Q60" s="212">
        <f t="shared" si="22"/>
        <v>0</v>
      </c>
      <c r="R60" s="212">
        <f t="shared" si="22"/>
        <v>0</v>
      </c>
      <c r="S60" s="212">
        <f t="shared" si="22"/>
        <v>0</v>
      </c>
      <c r="T60" s="212">
        <f t="shared" si="22"/>
        <v>0</v>
      </c>
      <c r="U60" s="212">
        <f t="shared" si="22"/>
        <v>0</v>
      </c>
      <c r="V60" s="212">
        <f t="shared" si="22"/>
        <v>0</v>
      </c>
      <c r="W60" s="212">
        <f t="shared" si="22"/>
        <v>310785</v>
      </c>
      <c r="X60" s="212">
        <f t="shared" si="22"/>
        <v>3149215</v>
      </c>
      <c r="Y60" s="195">
        <f t="shared" si="2"/>
        <v>8.9822254335260112</v>
      </c>
      <c r="Z60" s="48"/>
      <c r="AA60" s="48"/>
      <c r="AB60" s="48"/>
      <c r="AC60" s="48"/>
      <c r="AD60" s="48"/>
      <c r="AE60" s="48"/>
      <c r="AF60" s="48"/>
      <c r="AG60" s="79"/>
      <c r="AH60" s="79"/>
      <c r="AI60" s="79"/>
      <c r="AJ60" s="79"/>
      <c r="AK60" s="79"/>
      <c r="AL60" s="79"/>
    </row>
    <row r="61" spans="1:38" s="80" customFormat="1" ht="50.25" customHeight="1">
      <c r="A61" s="46"/>
      <c r="B61" s="45" t="s">
        <v>27</v>
      </c>
      <c r="C61" s="130" t="s">
        <v>55</v>
      </c>
      <c r="D61" s="256" t="s">
        <v>113</v>
      </c>
      <c r="E61" s="210">
        <v>3460000</v>
      </c>
      <c r="F61" s="211"/>
      <c r="G61" s="211"/>
      <c r="H61" s="205">
        <f>I61+V61</f>
        <v>310785</v>
      </c>
      <c r="I61" s="205">
        <v>310785</v>
      </c>
      <c r="J61" s="210"/>
      <c r="K61" s="220"/>
      <c r="L61" s="210"/>
      <c r="M61" s="210"/>
      <c r="N61" s="210"/>
      <c r="O61" s="210"/>
      <c r="P61" s="210"/>
      <c r="Q61" s="210"/>
      <c r="R61" s="211"/>
      <c r="S61" s="211"/>
      <c r="T61" s="211"/>
      <c r="U61" s="211"/>
      <c r="V61" s="210">
        <f>J61+K61+L61+M61+N61+O61+P61+Q61+R61</f>
        <v>0</v>
      </c>
      <c r="W61" s="194">
        <v>310785</v>
      </c>
      <c r="X61" s="205">
        <f>E61-H61</f>
        <v>3149215</v>
      </c>
      <c r="Y61" s="195">
        <f t="shared" si="2"/>
        <v>8.9822254335260112</v>
      </c>
      <c r="Z61" s="48"/>
      <c r="AA61" s="48"/>
      <c r="AB61" s="48"/>
      <c r="AC61" s="48"/>
      <c r="AD61" s="48"/>
      <c r="AE61" s="48"/>
      <c r="AF61" s="48"/>
      <c r="AG61" s="79"/>
      <c r="AH61" s="79"/>
      <c r="AI61" s="79"/>
      <c r="AJ61" s="79"/>
      <c r="AK61" s="79"/>
      <c r="AL61" s="79"/>
    </row>
    <row r="62" spans="1:38" s="80" customFormat="1" ht="60.75" hidden="1" customHeight="1">
      <c r="A62" s="46"/>
      <c r="B62" s="45" t="s">
        <v>27</v>
      </c>
      <c r="C62" s="130" t="s">
        <v>55</v>
      </c>
      <c r="D62" s="188"/>
      <c r="E62" s="210"/>
      <c r="F62" s="211"/>
      <c r="G62" s="211"/>
      <c r="H62" s="205">
        <f>I62+V62</f>
        <v>0</v>
      </c>
      <c r="I62" s="205"/>
      <c r="J62" s="210"/>
      <c r="K62" s="220"/>
      <c r="L62" s="210"/>
      <c r="M62" s="210"/>
      <c r="N62" s="210"/>
      <c r="O62" s="210"/>
      <c r="P62" s="210"/>
      <c r="Q62" s="210"/>
      <c r="R62" s="211"/>
      <c r="S62" s="211"/>
      <c r="T62" s="211"/>
      <c r="U62" s="211"/>
      <c r="V62" s="210">
        <f>J62+K62+L62+M62+N62+O62+P62+Q62+R62</f>
        <v>0</v>
      </c>
      <c r="W62" s="240"/>
      <c r="X62" s="205">
        <f>E62-H62</f>
        <v>0</v>
      </c>
      <c r="Y62" s="195" t="e">
        <f t="shared" si="2"/>
        <v>#DIV/0!</v>
      </c>
      <c r="Z62" s="48"/>
      <c r="AA62" s="48"/>
      <c r="AB62" s="48"/>
      <c r="AC62" s="48"/>
      <c r="AD62" s="48"/>
      <c r="AE62" s="48"/>
      <c r="AF62" s="48"/>
      <c r="AG62" s="79"/>
      <c r="AH62" s="79"/>
      <c r="AI62" s="79"/>
      <c r="AJ62" s="79"/>
      <c r="AK62" s="79"/>
      <c r="AL62" s="79"/>
    </row>
    <row r="63" spans="1:38" s="80" customFormat="1" ht="62.25" hidden="1" customHeight="1">
      <c r="A63" s="46"/>
      <c r="B63" s="45"/>
      <c r="C63" s="130"/>
      <c r="D63" s="189"/>
      <c r="E63" s="210"/>
      <c r="F63" s="211"/>
      <c r="G63" s="211"/>
      <c r="H63" s="205">
        <f t="shared" ref="H63:H66" si="23">I63+V63</f>
        <v>0</v>
      </c>
      <c r="I63" s="205"/>
      <c r="J63" s="210"/>
      <c r="K63" s="220"/>
      <c r="L63" s="210"/>
      <c r="M63" s="210"/>
      <c r="N63" s="210"/>
      <c r="O63" s="210"/>
      <c r="P63" s="210"/>
      <c r="Q63" s="210"/>
      <c r="R63" s="211"/>
      <c r="S63" s="211"/>
      <c r="T63" s="211"/>
      <c r="U63" s="211"/>
      <c r="V63" s="210">
        <f t="shared" ref="V63:V64" si="24">J63+K63+L63+M63+N63+O63+P63+Q63+R63</f>
        <v>0</v>
      </c>
      <c r="W63" s="240"/>
      <c r="X63" s="205">
        <f t="shared" ref="X63:X67" si="25">E63-H63</f>
        <v>0</v>
      </c>
      <c r="Y63" s="195" t="e">
        <f t="shared" si="2"/>
        <v>#DIV/0!</v>
      </c>
      <c r="Z63" s="48"/>
      <c r="AA63" s="48"/>
      <c r="AB63" s="48"/>
      <c r="AC63" s="48"/>
      <c r="AD63" s="48"/>
      <c r="AE63" s="48"/>
      <c r="AF63" s="48"/>
      <c r="AG63" s="79"/>
      <c r="AH63" s="79"/>
      <c r="AI63" s="79"/>
      <c r="AJ63" s="79"/>
      <c r="AK63" s="79"/>
      <c r="AL63" s="79"/>
    </row>
    <row r="64" spans="1:38" s="80" customFormat="1" ht="0.75" hidden="1" customHeight="1">
      <c r="A64" s="46"/>
      <c r="B64" s="45" t="s">
        <v>27</v>
      </c>
      <c r="C64" s="130" t="s">
        <v>55</v>
      </c>
      <c r="D64" s="188"/>
      <c r="E64" s="210"/>
      <c r="F64" s="211"/>
      <c r="G64" s="211"/>
      <c r="H64" s="205">
        <f t="shared" si="23"/>
        <v>0</v>
      </c>
      <c r="I64" s="205"/>
      <c r="J64" s="210"/>
      <c r="K64" s="220"/>
      <c r="L64" s="210"/>
      <c r="M64" s="210"/>
      <c r="N64" s="210"/>
      <c r="O64" s="210"/>
      <c r="P64" s="210"/>
      <c r="Q64" s="210"/>
      <c r="R64" s="211"/>
      <c r="S64" s="211"/>
      <c r="T64" s="211"/>
      <c r="U64" s="211"/>
      <c r="V64" s="210">
        <f t="shared" si="24"/>
        <v>0</v>
      </c>
      <c r="W64" s="240"/>
      <c r="X64" s="205">
        <f t="shared" si="25"/>
        <v>0</v>
      </c>
      <c r="Y64" s="195" t="e">
        <f t="shared" si="2"/>
        <v>#DIV/0!</v>
      </c>
      <c r="Z64" s="48"/>
      <c r="AA64" s="48"/>
      <c r="AB64" s="48"/>
      <c r="AC64" s="48"/>
      <c r="AD64" s="48"/>
      <c r="AE64" s="48"/>
      <c r="AF64" s="48"/>
      <c r="AG64" s="79"/>
      <c r="AH64" s="79"/>
      <c r="AI64" s="79"/>
      <c r="AJ64" s="79"/>
      <c r="AK64" s="79"/>
      <c r="AL64" s="79"/>
    </row>
    <row r="65" spans="1:38" s="80" customFormat="1" ht="62.25" customHeight="1">
      <c r="A65" s="46"/>
      <c r="B65" s="177" t="s">
        <v>79</v>
      </c>
      <c r="C65" s="260" t="s">
        <v>80</v>
      </c>
      <c r="D65" s="232"/>
      <c r="E65" s="212">
        <f>E66+E67</f>
        <v>378817</v>
      </c>
      <c r="F65" s="212">
        <f t="shared" ref="F65:X65" si="26">F66+F67</f>
        <v>0</v>
      </c>
      <c r="G65" s="212">
        <f t="shared" si="26"/>
        <v>0</v>
      </c>
      <c r="H65" s="212">
        <f t="shared" si="26"/>
        <v>48817</v>
      </c>
      <c r="I65" s="212">
        <f t="shared" si="26"/>
        <v>48817</v>
      </c>
      <c r="J65" s="212">
        <f t="shared" si="26"/>
        <v>0</v>
      </c>
      <c r="K65" s="212">
        <f t="shared" si="26"/>
        <v>0</v>
      </c>
      <c r="L65" s="212">
        <f t="shared" si="26"/>
        <v>0</v>
      </c>
      <c r="M65" s="212">
        <f t="shared" si="26"/>
        <v>0</v>
      </c>
      <c r="N65" s="212">
        <f t="shared" si="26"/>
        <v>0</v>
      </c>
      <c r="O65" s="212">
        <f t="shared" si="26"/>
        <v>0</v>
      </c>
      <c r="P65" s="212">
        <f t="shared" si="26"/>
        <v>0</v>
      </c>
      <c r="Q65" s="212">
        <f t="shared" si="26"/>
        <v>0</v>
      </c>
      <c r="R65" s="212">
        <f t="shared" si="26"/>
        <v>0</v>
      </c>
      <c r="S65" s="212">
        <f t="shared" si="26"/>
        <v>0</v>
      </c>
      <c r="T65" s="212">
        <f t="shared" si="26"/>
        <v>0</v>
      </c>
      <c r="U65" s="212">
        <f t="shared" si="26"/>
        <v>0</v>
      </c>
      <c r="V65" s="212">
        <f t="shared" si="26"/>
        <v>0</v>
      </c>
      <c r="W65" s="212">
        <f t="shared" si="26"/>
        <v>48817</v>
      </c>
      <c r="X65" s="212">
        <f t="shared" si="26"/>
        <v>330000</v>
      </c>
      <c r="Y65" s="195">
        <f t="shared" si="2"/>
        <v>12.886697270713828</v>
      </c>
      <c r="Z65" s="48"/>
      <c r="AA65" s="48"/>
      <c r="AB65" s="48"/>
      <c r="AC65" s="48"/>
      <c r="AD65" s="48"/>
      <c r="AE65" s="48"/>
      <c r="AF65" s="48"/>
      <c r="AG65" s="79"/>
      <c r="AH65" s="79"/>
      <c r="AI65" s="79"/>
      <c r="AJ65" s="79"/>
      <c r="AK65" s="79"/>
      <c r="AL65" s="79"/>
    </row>
    <row r="66" spans="1:38" s="80" customFormat="1" ht="90" customHeight="1">
      <c r="A66" s="46"/>
      <c r="B66" s="45" t="s">
        <v>27</v>
      </c>
      <c r="C66" s="238" t="s">
        <v>55</v>
      </c>
      <c r="D66" s="256" t="s">
        <v>114</v>
      </c>
      <c r="E66" s="210">
        <v>378817</v>
      </c>
      <c r="F66" s="211"/>
      <c r="G66" s="211"/>
      <c r="H66" s="205">
        <f t="shared" si="23"/>
        <v>48817</v>
      </c>
      <c r="I66" s="205">
        <v>48817</v>
      </c>
      <c r="J66" s="210"/>
      <c r="K66" s="220"/>
      <c r="L66" s="210"/>
      <c r="M66" s="210"/>
      <c r="N66" s="210"/>
      <c r="O66" s="210"/>
      <c r="P66" s="210"/>
      <c r="Q66" s="210"/>
      <c r="R66" s="211"/>
      <c r="S66" s="211"/>
      <c r="T66" s="211"/>
      <c r="U66" s="211"/>
      <c r="V66" s="210">
        <f>J66+K66+L66</f>
        <v>0</v>
      </c>
      <c r="W66" s="194">
        <v>48817</v>
      </c>
      <c r="X66" s="205">
        <f t="shared" si="25"/>
        <v>330000</v>
      </c>
      <c r="Y66" s="195">
        <f t="shared" si="2"/>
        <v>12.886697270713828</v>
      </c>
      <c r="Z66" s="48"/>
      <c r="AA66" s="48"/>
      <c r="AB66" s="48"/>
      <c r="AC66" s="48"/>
      <c r="AD66" s="48"/>
      <c r="AE66" s="48"/>
      <c r="AF66" s="48"/>
      <c r="AG66" s="79"/>
      <c r="AH66" s="79"/>
      <c r="AI66" s="79"/>
      <c r="AJ66" s="79"/>
      <c r="AK66" s="79"/>
      <c r="AL66" s="79"/>
    </row>
    <row r="67" spans="1:38" s="80" customFormat="1" ht="86.25" hidden="1" customHeight="1">
      <c r="A67" s="46"/>
      <c r="B67" s="45"/>
      <c r="C67" s="248" t="s">
        <v>55</v>
      </c>
      <c r="D67" s="175"/>
      <c r="E67" s="210"/>
      <c r="F67" s="211"/>
      <c r="G67" s="211"/>
      <c r="H67" s="205">
        <f>I67+V67</f>
        <v>0</v>
      </c>
      <c r="I67" s="205"/>
      <c r="J67" s="210"/>
      <c r="K67" s="220"/>
      <c r="L67" s="210"/>
      <c r="M67" s="210"/>
      <c r="N67" s="210"/>
      <c r="O67" s="210"/>
      <c r="P67" s="210"/>
      <c r="Q67" s="210"/>
      <c r="R67" s="211"/>
      <c r="S67" s="211"/>
      <c r="T67" s="211"/>
      <c r="U67" s="211"/>
      <c r="V67" s="210">
        <f>J67+K67+L67</f>
        <v>0</v>
      </c>
      <c r="W67" s="240">
        <v>0</v>
      </c>
      <c r="X67" s="205">
        <f t="shared" si="25"/>
        <v>0</v>
      </c>
      <c r="Y67" s="195" t="e">
        <f t="shared" si="2"/>
        <v>#DIV/0!</v>
      </c>
      <c r="Z67" s="48"/>
      <c r="AA67" s="48"/>
      <c r="AB67" s="48"/>
      <c r="AC67" s="48"/>
      <c r="AD67" s="48"/>
      <c r="AE67" s="48"/>
      <c r="AF67" s="48"/>
      <c r="AG67" s="79"/>
      <c r="AH67" s="79"/>
      <c r="AI67" s="79"/>
      <c r="AJ67" s="79"/>
      <c r="AK67" s="79"/>
      <c r="AL67" s="79"/>
    </row>
    <row r="68" spans="1:38" s="80" customFormat="1" ht="97.5" customHeight="1">
      <c r="A68" s="84"/>
      <c r="B68" s="177" t="s">
        <v>90</v>
      </c>
      <c r="C68" s="135" t="s">
        <v>91</v>
      </c>
      <c r="D68" s="283"/>
      <c r="E68" s="212">
        <f>E69</f>
        <v>63499</v>
      </c>
      <c r="F68" s="212">
        <f t="shared" ref="F68:X68" si="27">F69</f>
        <v>0</v>
      </c>
      <c r="G68" s="212">
        <f t="shared" si="27"/>
        <v>0</v>
      </c>
      <c r="H68" s="212">
        <f t="shared" si="27"/>
        <v>0</v>
      </c>
      <c r="I68" s="212">
        <f t="shared" si="27"/>
        <v>0</v>
      </c>
      <c r="J68" s="212">
        <f t="shared" si="27"/>
        <v>0</v>
      </c>
      <c r="K68" s="212">
        <f t="shared" si="27"/>
        <v>0</v>
      </c>
      <c r="L68" s="212">
        <f t="shared" si="27"/>
        <v>0</v>
      </c>
      <c r="M68" s="212">
        <f t="shared" si="27"/>
        <v>0</v>
      </c>
      <c r="N68" s="212">
        <f t="shared" si="27"/>
        <v>0</v>
      </c>
      <c r="O68" s="212">
        <f t="shared" si="27"/>
        <v>0</v>
      </c>
      <c r="P68" s="212">
        <f t="shared" si="27"/>
        <v>0</v>
      </c>
      <c r="Q68" s="212">
        <f t="shared" si="27"/>
        <v>0</v>
      </c>
      <c r="R68" s="212">
        <f t="shared" si="27"/>
        <v>0</v>
      </c>
      <c r="S68" s="212">
        <f t="shared" si="27"/>
        <v>0</v>
      </c>
      <c r="T68" s="212">
        <f t="shared" si="27"/>
        <v>0</v>
      </c>
      <c r="U68" s="212">
        <f t="shared" si="27"/>
        <v>0</v>
      </c>
      <c r="V68" s="212">
        <f t="shared" si="27"/>
        <v>0</v>
      </c>
      <c r="W68" s="212">
        <f t="shared" si="27"/>
        <v>0</v>
      </c>
      <c r="X68" s="212">
        <f t="shared" si="27"/>
        <v>63499</v>
      </c>
      <c r="Y68" s="195">
        <f t="shared" si="2"/>
        <v>0</v>
      </c>
      <c r="Z68" s="48"/>
      <c r="AA68" s="48"/>
      <c r="AB68" s="48"/>
      <c r="AC68" s="48"/>
      <c r="AD68" s="48"/>
      <c r="AE68" s="48"/>
      <c r="AF68" s="48"/>
      <c r="AG68" s="79"/>
      <c r="AH68" s="79"/>
      <c r="AI68" s="79"/>
      <c r="AJ68" s="79"/>
      <c r="AK68" s="79"/>
      <c r="AL68" s="79"/>
    </row>
    <row r="69" spans="1:38" s="80" customFormat="1" ht="48.75" customHeight="1">
      <c r="A69" s="46"/>
      <c r="B69" s="45" t="s">
        <v>27</v>
      </c>
      <c r="C69" s="130" t="s">
        <v>55</v>
      </c>
      <c r="D69" s="284" t="s">
        <v>189</v>
      </c>
      <c r="E69" s="210">
        <v>63499</v>
      </c>
      <c r="F69" s="211"/>
      <c r="G69" s="211"/>
      <c r="H69" s="205">
        <f>I69+V69</f>
        <v>0</v>
      </c>
      <c r="I69" s="205"/>
      <c r="J69" s="210"/>
      <c r="K69" s="220"/>
      <c r="L69" s="210"/>
      <c r="M69" s="210"/>
      <c r="N69" s="210"/>
      <c r="O69" s="210"/>
      <c r="P69" s="210"/>
      <c r="Q69" s="210"/>
      <c r="R69" s="211"/>
      <c r="S69" s="211"/>
      <c r="T69" s="211"/>
      <c r="U69" s="211"/>
      <c r="V69" s="210">
        <f>K69+L69+M69+N69+O69+J69</f>
        <v>0</v>
      </c>
      <c r="W69" s="194">
        <v>0</v>
      </c>
      <c r="X69" s="205">
        <f>E69-H69</f>
        <v>63499</v>
      </c>
      <c r="Y69" s="195">
        <f t="shared" si="2"/>
        <v>0</v>
      </c>
      <c r="Z69" s="48"/>
      <c r="AA69" s="48"/>
      <c r="AB69" s="48"/>
      <c r="AC69" s="48"/>
      <c r="AD69" s="48"/>
      <c r="AE69" s="48"/>
      <c r="AF69" s="48"/>
      <c r="AG69" s="79"/>
      <c r="AH69" s="79"/>
      <c r="AI69" s="79"/>
      <c r="AJ69" s="79"/>
      <c r="AK69" s="79"/>
      <c r="AL69" s="79"/>
    </row>
    <row r="70" spans="1:38" s="80" customFormat="1" ht="86.25" hidden="1" customHeight="1">
      <c r="A70" s="84"/>
      <c r="B70" s="177" t="s">
        <v>76</v>
      </c>
      <c r="C70" s="135" t="s">
        <v>77</v>
      </c>
      <c r="D70" s="230"/>
      <c r="E70" s="212">
        <f>E71</f>
        <v>0</v>
      </c>
      <c r="F70" s="212">
        <f t="shared" ref="F70:X70" si="28">F71</f>
        <v>0</v>
      </c>
      <c r="G70" s="212">
        <f t="shared" si="28"/>
        <v>0</v>
      </c>
      <c r="H70" s="212">
        <f t="shared" si="28"/>
        <v>0</v>
      </c>
      <c r="I70" s="212">
        <f t="shared" si="28"/>
        <v>0</v>
      </c>
      <c r="J70" s="212">
        <f t="shared" si="28"/>
        <v>0</v>
      </c>
      <c r="K70" s="212">
        <f t="shared" si="28"/>
        <v>0</v>
      </c>
      <c r="L70" s="212">
        <f t="shared" si="28"/>
        <v>0</v>
      </c>
      <c r="M70" s="212">
        <f t="shared" si="28"/>
        <v>0</v>
      </c>
      <c r="N70" s="212">
        <f t="shared" si="28"/>
        <v>0</v>
      </c>
      <c r="O70" s="212">
        <f t="shared" si="28"/>
        <v>0</v>
      </c>
      <c r="P70" s="212">
        <f t="shared" si="28"/>
        <v>0</v>
      </c>
      <c r="Q70" s="212">
        <f t="shared" si="28"/>
        <v>0</v>
      </c>
      <c r="R70" s="212">
        <f t="shared" si="28"/>
        <v>0</v>
      </c>
      <c r="S70" s="212">
        <f t="shared" si="28"/>
        <v>0</v>
      </c>
      <c r="T70" s="212">
        <f t="shared" si="28"/>
        <v>0</v>
      </c>
      <c r="U70" s="212">
        <f t="shared" si="28"/>
        <v>0</v>
      </c>
      <c r="V70" s="212">
        <f t="shared" si="28"/>
        <v>0</v>
      </c>
      <c r="W70" s="212">
        <f t="shared" si="28"/>
        <v>0</v>
      </c>
      <c r="X70" s="212">
        <f t="shared" si="28"/>
        <v>0</v>
      </c>
      <c r="Y70" s="195" t="e">
        <f t="shared" si="2"/>
        <v>#DIV/0!</v>
      </c>
      <c r="Z70" s="48"/>
      <c r="AA70" s="48"/>
      <c r="AB70" s="48"/>
      <c r="AC70" s="48"/>
      <c r="AD70" s="48"/>
      <c r="AE70" s="48"/>
      <c r="AF70" s="48"/>
      <c r="AG70" s="79"/>
      <c r="AH70" s="79"/>
      <c r="AI70" s="79"/>
      <c r="AJ70" s="79"/>
      <c r="AK70" s="79"/>
      <c r="AL70" s="79"/>
    </row>
    <row r="71" spans="1:38" s="80" customFormat="1" ht="86.25" hidden="1" customHeight="1">
      <c r="A71" s="46"/>
      <c r="B71" s="45" t="s">
        <v>27</v>
      </c>
      <c r="C71" s="130" t="s">
        <v>59</v>
      </c>
      <c r="D71" s="188"/>
      <c r="E71" s="210"/>
      <c r="F71" s="211"/>
      <c r="G71" s="211"/>
      <c r="H71" s="205">
        <f>I71+V71</f>
        <v>0</v>
      </c>
      <c r="I71" s="205"/>
      <c r="J71" s="210"/>
      <c r="K71" s="220"/>
      <c r="L71" s="210"/>
      <c r="M71" s="210"/>
      <c r="N71" s="210"/>
      <c r="O71" s="210"/>
      <c r="P71" s="210"/>
      <c r="Q71" s="210"/>
      <c r="R71" s="211"/>
      <c r="S71" s="211"/>
      <c r="T71" s="211"/>
      <c r="U71" s="211"/>
      <c r="V71" s="210">
        <f>J71+K71+L71+M71+N71</f>
        <v>0</v>
      </c>
      <c r="W71" s="240"/>
      <c r="X71" s="205">
        <f>E71-H71</f>
        <v>0</v>
      </c>
      <c r="Y71" s="195" t="e">
        <f t="shared" si="2"/>
        <v>#DIV/0!</v>
      </c>
      <c r="Z71" s="48"/>
      <c r="AA71" s="48"/>
      <c r="AB71" s="48"/>
      <c r="AC71" s="48"/>
      <c r="AD71" s="48"/>
      <c r="AE71" s="48"/>
      <c r="AF71" s="48"/>
      <c r="AG71" s="79"/>
      <c r="AH71" s="79"/>
      <c r="AI71" s="79"/>
      <c r="AJ71" s="79"/>
      <c r="AK71" s="79"/>
      <c r="AL71" s="79"/>
    </row>
    <row r="72" spans="1:38" ht="59.25" customHeight="1">
      <c r="A72" s="66"/>
      <c r="B72" s="177" t="s">
        <v>73</v>
      </c>
      <c r="C72" s="125" t="s">
        <v>56</v>
      </c>
      <c r="D72" s="65"/>
      <c r="E72" s="208">
        <f>E78+E79</f>
        <v>900000</v>
      </c>
      <c r="F72" s="208">
        <f t="shared" ref="F72:X72" si="29">F78+F79</f>
        <v>0</v>
      </c>
      <c r="G72" s="208">
        <f t="shared" si="29"/>
        <v>0</v>
      </c>
      <c r="H72" s="208">
        <f t="shared" si="29"/>
        <v>0</v>
      </c>
      <c r="I72" s="208">
        <f t="shared" si="29"/>
        <v>0</v>
      </c>
      <c r="J72" s="208">
        <f t="shared" si="29"/>
        <v>0</v>
      </c>
      <c r="K72" s="208">
        <f t="shared" si="29"/>
        <v>0</v>
      </c>
      <c r="L72" s="208">
        <f t="shared" si="29"/>
        <v>0</v>
      </c>
      <c r="M72" s="208">
        <f t="shared" si="29"/>
        <v>0</v>
      </c>
      <c r="N72" s="208">
        <f t="shared" si="29"/>
        <v>0</v>
      </c>
      <c r="O72" s="208">
        <f t="shared" si="29"/>
        <v>0</v>
      </c>
      <c r="P72" s="208">
        <f t="shared" si="29"/>
        <v>0</v>
      </c>
      <c r="Q72" s="208">
        <f t="shared" si="29"/>
        <v>0</v>
      </c>
      <c r="R72" s="208">
        <f t="shared" si="29"/>
        <v>0</v>
      </c>
      <c r="S72" s="208">
        <f t="shared" si="29"/>
        <v>0</v>
      </c>
      <c r="T72" s="208">
        <f t="shared" si="29"/>
        <v>0</v>
      </c>
      <c r="U72" s="208">
        <f t="shared" si="29"/>
        <v>0</v>
      </c>
      <c r="V72" s="208">
        <f t="shared" si="29"/>
        <v>0</v>
      </c>
      <c r="W72" s="208">
        <f t="shared" si="29"/>
        <v>0</v>
      </c>
      <c r="X72" s="208">
        <f t="shared" si="29"/>
        <v>900000</v>
      </c>
      <c r="Y72" s="195">
        <f t="shared" si="2"/>
        <v>0</v>
      </c>
      <c r="Z72" s="43"/>
      <c r="AA72" s="43"/>
      <c r="AB72" s="43"/>
      <c r="AC72" s="43"/>
      <c r="AD72" s="43"/>
      <c r="AE72" s="43"/>
      <c r="AF72" s="43"/>
      <c r="AG72" s="16"/>
      <c r="AH72" s="16"/>
      <c r="AI72" s="16"/>
      <c r="AJ72" s="16"/>
      <c r="AK72" s="16"/>
      <c r="AL72" s="16"/>
    </row>
    <row r="73" spans="1:38" ht="0.75" hidden="1" customHeight="1">
      <c r="A73" s="19">
        <v>22</v>
      </c>
      <c r="B73" s="21">
        <v>3132</v>
      </c>
      <c r="C73" s="20" t="s">
        <v>10</v>
      </c>
      <c r="D73" s="9" t="s">
        <v>18</v>
      </c>
      <c r="E73" s="213"/>
      <c r="F73" s="214"/>
      <c r="G73" s="214"/>
      <c r="H73" s="215">
        <f t="shared" ref="H73:H84" si="30">I73+V73</f>
        <v>0</v>
      </c>
      <c r="I73" s="323"/>
      <c r="J73" s="325"/>
      <c r="K73" s="326"/>
      <c r="L73" s="326"/>
      <c r="M73" s="326"/>
      <c r="N73" s="217"/>
      <c r="O73" s="217"/>
      <c r="P73" s="327"/>
      <c r="Q73" s="327"/>
      <c r="R73" s="327"/>
      <c r="S73" s="327"/>
      <c r="T73" s="327"/>
      <c r="U73" s="327"/>
      <c r="V73" s="205">
        <f>J73+K73+L73+M73+N73+O73+P73+Q73+R73+S73+T73+U73</f>
        <v>0</v>
      </c>
      <c r="W73" s="328"/>
      <c r="X73" s="216">
        <f t="shared" ref="X73:X84" si="31">E73-H73</f>
        <v>0</v>
      </c>
      <c r="Y73" s="195" t="e">
        <f t="shared" si="2"/>
        <v>#DIV/0!</v>
      </c>
      <c r="Z73" s="43"/>
      <c r="AA73" s="43"/>
      <c r="AB73" s="43"/>
      <c r="AC73" s="43"/>
      <c r="AD73" s="43"/>
      <c r="AE73" s="43"/>
      <c r="AF73" s="43"/>
      <c r="AG73" s="16"/>
      <c r="AH73" s="16"/>
      <c r="AI73" s="16"/>
      <c r="AJ73" s="16"/>
      <c r="AK73" s="16"/>
      <c r="AL73" s="16"/>
    </row>
    <row r="74" spans="1:38" ht="21.75" hidden="1" customHeight="1">
      <c r="A74" s="19"/>
      <c r="B74" s="21">
        <v>3132</v>
      </c>
      <c r="C74" s="20" t="s">
        <v>10</v>
      </c>
      <c r="D74" s="9" t="s">
        <v>11</v>
      </c>
      <c r="E74" s="213"/>
      <c r="F74" s="214"/>
      <c r="G74" s="214"/>
      <c r="H74" s="215">
        <f t="shared" si="30"/>
        <v>0</v>
      </c>
      <c r="I74" s="323"/>
      <c r="J74" s="326"/>
      <c r="K74" s="326"/>
      <c r="L74" s="326"/>
      <c r="M74" s="326"/>
      <c r="N74" s="217"/>
      <c r="O74" s="217"/>
      <c r="P74" s="217"/>
      <c r="Q74" s="217"/>
      <c r="R74" s="217"/>
      <c r="S74" s="217"/>
      <c r="T74" s="217"/>
      <c r="U74" s="217"/>
      <c r="V74" s="205">
        <f>J74+K74+L74+M74+N74+O74+P74+Q74+R74+S74+T74+U74</f>
        <v>0</v>
      </c>
      <c r="W74" s="205"/>
      <c r="X74" s="216">
        <f t="shared" si="31"/>
        <v>0</v>
      </c>
      <c r="Y74" s="195" t="e">
        <f t="shared" si="2"/>
        <v>#DIV/0!</v>
      </c>
      <c r="Z74" s="43"/>
      <c r="AA74" s="43"/>
      <c r="AB74" s="43"/>
      <c r="AC74" s="43"/>
      <c r="AD74" s="43"/>
      <c r="AE74" s="43"/>
      <c r="AF74" s="43"/>
      <c r="AG74" s="16"/>
      <c r="AH74" s="16"/>
      <c r="AI74" s="16"/>
      <c r="AJ74" s="16"/>
      <c r="AK74" s="16"/>
      <c r="AL74" s="16"/>
    </row>
    <row r="75" spans="1:38" ht="21.75" hidden="1" customHeight="1">
      <c r="A75" s="19"/>
      <c r="B75" s="21">
        <v>3132</v>
      </c>
      <c r="C75" s="20" t="s">
        <v>13</v>
      </c>
      <c r="D75" s="9" t="s">
        <v>12</v>
      </c>
      <c r="E75" s="213"/>
      <c r="F75" s="214"/>
      <c r="G75" s="214"/>
      <c r="H75" s="215">
        <f t="shared" si="30"/>
        <v>0</v>
      </c>
      <c r="I75" s="323"/>
      <c r="J75" s="326"/>
      <c r="K75" s="326"/>
      <c r="L75" s="326"/>
      <c r="M75" s="326"/>
      <c r="N75" s="217"/>
      <c r="O75" s="217"/>
      <c r="P75" s="217"/>
      <c r="Q75" s="217"/>
      <c r="R75" s="217"/>
      <c r="S75" s="217"/>
      <c r="T75" s="217"/>
      <c r="U75" s="217"/>
      <c r="V75" s="205">
        <f>J75+K75+L75+M75+N75+O75+P75+Q75+R75+S75+T75+U75</f>
        <v>0</v>
      </c>
      <c r="W75" s="205"/>
      <c r="X75" s="216">
        <f t="shared" si="31"/>
        <v>0</v>
      </c>
      <c r="Y75" s="195" t="e">
        <f t="shared" si="2"/>
        <v>#DIV/0!</v>
      </c>
      <c r="Z75" s="43"/>
      <c r="AA75" s="43"/>
      <c r="AB75" s="43"/>
      <c r="AC75" s="43"/>
      <c r="AD75" s="43"/>
      <c r="AE75" s="43"/>
      <c r="AF75" s="43"/>
      <c r="AG75" s="16"/>
      <c r="AH75" s="16"/>
      <c r="AI75" s="16"/>
      <c r="AJ75" s="16"/>
      <c r="AK75" s="16"/>
      <c r="AL75" s="16"/>
    </row>
    <row r="76" spans="1:38" ht="0.75" hidden="1" customHeight="1">
      <c r="A76" s="19"/>
      <c r="D76" s="114"/>
      <c r="E76" s="210"/>
      <c r="F76" s="214"/>
      <c r="G76" s="214"/>
      <c r="H76" s="215">
        <f t="shared" si="30"/>
        <v>0</v>
      </c>
      <c r="I76" s="215"/>
      <c r="J76" s="329"/>
      <c r="K76" s="329"/>
      <c r="L76" s="329"/>
      <c r="M76" s="329"/>
      <c r="N76" s="217"/>
      <c r="O76" s="217"/>
      <c r="P76" s="217"/>
      <c r="Q76" s="217"/>
      <c r="R76" s="217"/>
      <c r="S76" s="217"/>
      <c r="T76" s="217"/>
      <c r="U76" s="217"/>
      <c r="V76" s="205">
        <f>J76+K76+L76+M76+N76+O76+P76</f>
        <v>0</v>
      </c>
      <c r="W76" s="205"/>
      <c r="X76" s="216">
        <f>E76-H76</f>
        <v>0</v>
      </c>
      <c r="Y76" s="195" t="e">
        <f t="shared" si="2"/>
        <v>#DIV/0!</v>
      </c>
      <c r="Z76" s="43"/>
      <c r="AA76" s="43"/>
      <c r="AB76" s="43"/>
      <c r="AC76" s="43"/>
      <c r="AD76" s="43"/>
      <c r="AE76" s="43"/>
      <c r="AF76" s="43"/>
      <c r="AG76" s="16"/>
      <c r="AH76" s="16"/>
      <c r="AI76" s="16"/>
      <c r="AJ76" s="16"/>
      <c r="AK76" s="16"/>
      <c r="AL76" s="16"/>
    </row>
    <row r="77" spans="1:38" ht="98.25" hidden="1" customHeight="1">
      <c r="A77" s="19"/>
      <c r="B77" s="21"/>
      <c r="C77" s="20"/>
      <c r="D77" s="98"/>
      <c r="E77" s="210"/>
      <c r="F77" s="214"/>
      <c r="G77" s="214"/>
      <c r="H77" s="215">
        <f t="shared" si="30"/>
        <v>0</v>
      </c>
      <c r="I77" s="215"/>
      <c r="J77" s="329"/>
      <c r="K77" s="329"/>
      <c r="L77" s="329"/>
      <c r="M77" s="329"/>
      <c r="N77" s="217"/>
      <c r="O77" s="217"/>
      <c r="P77" s="217"/>
      <c r="Q77" s="217"/>
      <c r="R77" s="217"/>
      <c r="S77" s="217"/>
      <c r="T77" s="217"/>
      <c r="U77" s="217"/>
      <c r="V77" s="205">
        <f>J77+K77+L77+M77+N77+O77+P77+Q77+R77+S77+T77+U77</f>
        <v>0</v>
      </c>
      <c r="W77" s="205"/>
      <c r="X77" s="216">
        <f t="shared" si="31"/>
        <v>0</v>
      </c>
      <c r="Y77" s="195" t="e">
        <f t="shared" si="2"/>
        <v>#DIV/0!</v>
      </c>
      <c r="Z77" s="43"/>
      <c r="AA77" s="43"/>
      <c r="AB77" s="43"/>
      <c r="AC77" s="43"/>
      <c r="AD77" s="43"/>
      <c r="AE77" s="43"/>
      <c r="AF77" s="43"/>
      <c r="AG77" s="16"/>
      <c r="AH77" s="16"/>
      <c r="AI77" s="16"/>
      <c r="AJ77" s="16"/>
      <c r="AK77" s="16"/>
      <c r="AL77" s="16"/>
    </row>
    <row r="78" spans="1:38" ht="84" customHeight="1">
      <c r="A78" s="19"/>
      <c r="B78" s="21">
        <v>3121</v>
      </c>
      <c r="C78" s="156" t="s">
        <v>115</v>
      </c>
      <c r="D78" s="284" t="s">
        <v>116</v>
      </c>
      <c r="E78" s="210">
        <v>450000</v>
      </c>
      <c r="F78" s="195"/>
      <c r="G78" s="195"/>
      <c r="H78" s="196">
        <f t="shared" si="30"/>
        <v>0</v>
      </c>
      <c r="I78" s="196"/>
      <c r="J78" s="194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>
        <f>J78+K78+L78+M78+N78+O78+P78+Q78+R78+S78+T78+U78</f>
        <v>0</v>
      </c>
      <c r="W78" s="194">
        <v>0</v>
      </c>
      <c r="X78" s="195">
        <f t="shared" si="31"/>
        <v>450000</v>
      </c>
      <c r="Y78" s="195">
        <f t="shared" si="2"/>
        <v>0</v>
      </c>
      <c r="Z78" s="43"/>
      <c r="AA78" s="43"/>
      <c r="AB78" s="43"/>
      <c r="AC78" s="43"/>
      <c r="AD78" s="43"/>
      <c r="AE78" s="43"/>
      <c r="AF78" s="43"/>
      <c r="AG78" s="16"/>
      <c r="AH78" s="16"/>
      <c r="AI78" s="16"/>
      <c r="AJ78" s="16"/>
      <c r="AK78" s="16"/>
      <c r="AL78" s="16"/>
    </row>
    <row r="79" spans="1:38" ht="85.5" customHeight="1">
      <c r="A79" s="19"/>
      <c r="B79" s="21">
        <v>3121</v>
      </c>
      <c r="C79" s="156" t="s">
        <v>115</v>
      </c>
      <c r="D79" s="284" t="s">
        <v>117</v>
      </c>
      <c r="E79" s="210">
        <v>450000</v>
      </c>
      <c r="F79" s="195"/>
      <c r="G79" s="195"/>
      <c r="H79" s="196">
        <f t="shared" si="30"/>
        <v>0</v>
      </c>
      <c r="I79" s="196"/>
      <c r="J79" s="194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>
        <f>J79+K79+L79+M79+N79+O79+P79+Q79+R79+S79+T79+U79</f>
        <v>0</v>
      </c>
      <c r="W79" s="194">
        <v>0</v>
      </c>
      <c r="X79" s="195">
        <f t="shared" si="31"/>
        <v>450000</v>
      </c>
      <c r="Y79" s="195">
        <f t="shared" si="2"/>
        <v>0</v>
      </c>
      <c r="Z79" s="43"/>
      <c r="AA79" s="43"/>
      <c r="AB79" s="43"/>
      <c r="AC79" s="43"/>
      <c r="AD79" s="43"/>
      <c r="AE79" s="43"/>
      <c r="AF79" s="43"/>
      <c r="AG79" s="16"/>
      <c r="AH79" s="16"/>
      <c r="AI79" s="16"/>
      <c r="AJ79" s="16"/>
      <c r="AK79" s="16"/>
      <c r="AL79" s="16"/>
    </row>
    <row r="80" spans="1:38" ht="33" customHeight="1">
      <c r="A80" s="84"/>
      <c r="B80" s="239">
        <v>217323</v>
      </c>
      <c r="C80" s="259" t="s">
        <v>39</v>
      </c>
      <c r="D80" s="102"/>
      <c r="E80" s="212">
        <f>E81+E82</f>
        <v>74500</v>
      </c>
      <c r="F80" s="212">
        <f t="shared" ref="F80:X80" si="32">F81+F82</f>
        <v>0</v>
      </c>
      <c r="G80" s="212">
        <f t="shared" si="32"/>
        <v>0</v>
      </c>
      <c r="H80" s="212">
        <f t="shared" si="32"/>
        <v>0</v>
      </c>
      <c r="I80" s="212">
        <f t="shared" si="32"/>
        <v>0</v>
      </c>
      <c r="J80" s="212">
        <f t="shared" si="32"/>
        <v>0</v>
      </c>
      <c r="K80" s="212">
        <f t="shared" si="32"/>
        <v>0</v>
      </c>
      <c r="L80" s="212">
        <f t="shared" si="32"/>
        <v>0</v>
      </c>
      <c r="M80" s="212">
        <f t="shared" si="32"/>
        <v>0</v>
      </c>
      <c r="N80" s="212">
        <f t="shared" si="32"/>
        <v>0</v>
      </c>
      <c r="O80" s="212">
        <f t="shared" si="32"/>
        <v>0</v>
      </c>
      <c r="P80" s="212">
        <f t="shared" si="32"/>
        <v>0</v>
      </c>
      <c r="Q80" s="212">
        <f t="shared" si="32"/>
        <v>0</v>
      </c>
      <c r="R80" s="212">
        <f t="shared" si="32"/>
        <v>0</v>
      </c>
      <c r="S80" s="212">
        <f t="shared" si="32"/>
        <v>0</v>
      </c>
      <c r="T80" s="212">
        <f t="shared" si="32"/>
        <v>0</v>
      </c>
      <c r="U80" s="212">
        <f t="shared" si="32"/>
        <v>0</v>
      </c>
      <c r="V80" s="212">
        <f t="shared" si="32"/>
        <v>0</v>
      </c>
      <c r="W80" s="212">
        <f t="shared" si="32"/>
        <v>0</v>
      </c>
      <c r="X80" s="212">
        <f t="shared" si="32"/>
        <v>74500</v>
      </c>
      <c r="Y80" s="195">
        <f t="shared" si="2"/>
        <v>0</v>
      </c>
      <c r="Z80" s="43"/>
      <c r="AA80" s="43"/>
      <c r="AB80" s="43"/>
      <c r="AC80" s="43"/>
      <c r="AD80" s="43"/>
      <c r="AE80" s="43"/>
      <c r="AF80" s="43"/>
      <c r="AG80" s="16"/>
      <c r="AH80" s="16"/>
      <c r="AI80" s="16"/>
      <c r="AJ80" s="16"/>
      <c r="AK80" s="16"/>
      <c r="AL80" s="16"/>
    </row>
    <row r="81" spans="1:38" ht="101.25" customHeight="1">
      <c r="A81" s="19"/>
      <c r="B81" s="75">
        <v>3132</v>
      </c>
      <c r="C81" s="156" t="s">
        <v>2</v>
      </c>
      <c r="D81" s="99" t="s">
        <v>118</v>
      </c>
      <c r="E81" s="210">
        <v>74500</v>
      </c>
      <c r="F81" s="217"/>
      <c r="G81" s="217"/>
      <c r="H81" s="196">
        <f>I81+V81</f>
        <v>0</v>
      </c>
      <c r="I81" s="215"/>
      <c r="J81" s="326"/>
      <c r="K81" s="326"/>
      <c r="L81" s="326"/>
      <c r="M81" s="326"/>
      <c r="N81" s="217"/>
      <c r="O81" s="320"/>
      <c r="P81" s="217"/>
      <c r="Q81" s="217"/>
      <c r="R81" s="217"/>
      <c r="S81" s="217"/>
      <c r="T81" s="217"/>
      <c r="U81" s="217"/>
      <c r="V81" s="205">
        <f>J81+K81+L81+M81</f>
        <v>0</v>
      </c>
      <c r="W81" s="205">
        <f>J81+K81+L81+M81</f>
        <v>0</v>
      </c>
      <c r="X81" s="195">
        <f>E81-H81</f>
        <v>74500</v>
      </c>
      <c r="Y81" s="195">
        <f t="shared" si="2"/>
        <v>0</v>
      </c>
      <c r="Z81" s="43"/>
      <c r="AA81" s="43"/>
      <c r="AB81" s="43"/>
      <c r="AC81" s="43"/>
      <c r="AD81" s="43"/>
      <c r="AE81" s="43"/>
      <c r="AF81" s="43"/>
      <c r="AG81" s="16"/>
      <c r="AH81" s="16"/>
      <c r="AI81" s="16"/>
      <c r="AJ81" s="16"/>
      <c r="AK81" s="16"/>
      <c r="AL81" s="16"/>
    </row>
    <row r="82" spans="1:38" ht="97.5" hidden="1" customHeight="1">
      <c r="A82" s="19"/>
      <c r="B82" s="75">
        <v>3210</v>
      </c>
      <c r="C82" s="261" t="s">
        <v>55</v>
      </c>
      <c r="D82" s="256"/>
      <c r="E82" s="210"/>
      <c r="F82" s="217"/>
      <c r="G82" s="217"/>
      <c r="H82" s="196">
        <f>I82+V82</f>
        <v>0</v>
      </c>
      <c r="I82" s="215"/>
      <c r="J82" s="326"/>
      <c r="K82" s="326"/>
      <c r="L82" s="326"/>
      <c r="M82" s="326"/>
      <c r="N82" s="217"/>
      <c r="O82" s="320"/>
      <c r="P82" s="217"/>
      <c r="Q82" s="217"/>
      <c r="R82" s="217"/>
      <c r="S82" s="217"/>
      <c r="T82" s="217"/>
      <c r="U82" s="217"/>
      <c r="V82" s="205">
        <f>J82+K82+L82+M82</f>
        <v>0</v>
      </c>
      <c r="W82" s="205"/>
      <c r="X82" s="195">
        <f>E82-H82</f>
        <v>0</v>
      </c>
      <c r="Y82" s="195" t="e">
        <f t="shared" si="2"/>
        <v>#DIV/0!</v>
      </c>
      <c r="Z82" s="43"/>
      <c r="AA82" s="43"/>
      <c r="AB82" s="43"/>
      <c r="AC82" s="43"/>
      <c r="AD82" s="43"/>
      <c r="AE82" s="43"/>
      <c r="AF82" s="43"/>
      <c r="AG82" s="16"/>
      <c r="AH82" s="16"/>
      <c r="AI82" s="16"/>
      <c r="AJ82" s="16"/>
      <c r="AK82" s="16"/>
      <c r="AL82" s="16"/>
    </row>
    <row r="83" spans="1:38" ht="50.25" customHeight="1">
      <c r="A83" s="84"/>
      <c r="B83" s="233" t="s">
        <v>81</v>
      </c>
      <c r="C83" s="135" t="s">
        <v>78</v>
      </c>
      <c r="D83" s="102"/>
      <c r="E83" s="212">
        <f>E84</f>
        <v>500000</v>
      </c>
      <c r="F83" s="212">
        <f t="shared" ref="F83:H83" si="33">F84</f>
        <v>0</v>
      </c>
      <c r="G83" s="212">
        <f t="shared" si="33"/>
        <v>0</v>
      </c>
      <c r="H83" s="212">
        <f t="shared" si="33"/>
        <v>46937.34</v>
      </c>
      <c r="I83" s="212">
        <f t="shared" ref="I83" si="34">I84</f>
        <v>46937.34</v>
      </c>
      <c r="J83" s="212">
        <f t="shared" ref="J83" si="35">J84</f>
        <v>0</v>
      </c>
      <c r="K83" s="212">
        <f t="shared" ref="K83" si="36">K84</f>
        <v>0</v>
      </c>
      <c r="L83" s="212">
        <f t="shared" ref="L83" si="37">L84</f>
        <v>0</v>
      </c>
      <c r="M83" s="212">
        <f t="shared" ref="M83" si="38">M84</f>
        <v>0</v>
      </c>
      <c r="N83" s="212">
        <f t="shared" ref="N83" si="39">N84</f>
        <v>0</v>
      </c>
      <c r="O83" s="212">
        <f t="shared" ref="O83" si="40">O84</f>
        <v>0</v>
      </c>
      <c r="P83" s="212">
        <f t="shared" ref="P83" si="41">P84</f>
        <v>0</v>
      </c>
      <c r="Q83" s="212">
        <f t="shared" ref="Q83" si="42">Q84</f>
        <v>0</v>
      </c>
      <c r="R83" s="212">
        <f t="shared" ref="R83" si="43">R84</f>
        <v>0</v>
      </c>
      <c r="S83" s="212">
        <f t="shared" ref="S83" si="44">S84</f>
        <v>0</v>
      </c>
      <c r="T83" s="212">
        <f t="shared" ref="T83" si="45">T84</f>
        <v>0</v>
      </c>
      <c r="U83" s="212">
        <f t="shared" ref="U83" si="46">U84</f>
        <v>0</v>
      </c>
      <c r="V83" s="212">
        <f t="shared" ref="V83" si="47">V84</f>
        <v>0</v>
      </c>
      <c r="W83" s="212">
        <f t="shared" ref="W83" si="48">W84</f>
        <v>46937.34</v>
      </c>
      <c r="X83" s="212">
        <f t="shared" ref="X83" si="49">X84</f>
        <v>453062.66000000003</v>
      </c>
      <c r="Y83" s="195">
        <f t="shared" si="2"/>
        <v>9.3874680000000001</v>
      </c>
      <c r="Z83" s="43"/>
      <c r="AA83" s="43"/>
      <c r="AB83" s="43"/>
      <c r="AC83" s="43"/>
      <c r="AD83" s="43"/>
      <c r="AE83" s="43"/>
      <c r="AF83" s="43"/>
      <c r="AG83" s="16"/>
      <c r="AH83" s="16"/>
      <c r="AI83" s="16"/>
      <c r="AJ83" s="16"/>
      <c r="AK83" s="16"/>
      <c r="AL83" s="16"/>
    </row>
    <row r="84" spans="1:38" ht="81.75" customHeight="1">
      <c r="A84" s="19"/>
      <c r="B84" s="75">
        <v>2281</v>
      </c>
      <c r="C84" s="285" t="s">
        <v>25</v>
      </c>
      <c r="D84" s="234" t="s">
        <v>119</v>
      </c>
      <c r="E84" s="210">
        <v>500000</v>
      </c>
      <c r="F84" s="217"/>
      <c r="G84" s="217"/>
      <c r="H84" s="196">
        <f t="shared" si="30"/>
        <v>46937.34</v>
      </c>
      <c r="I84" s="196">
        <v>46937.34</v>
      </c>
      <c r="J84" s="330"/>
      <c r="K84" s="330"/>
      <c r="L84" s="326"/>
      <c r="M84" s="326"/>
      <c r="N84" s="217"/>
      <c r="O84" s="320"/>
      <c r="P84" s="217"/>
      <c r="Q84" s="217"/>
      <c r="R84" s="217"/>
      <c r="S84" s="217"/>
      <c r="T84" s="217"/>
      <c r="U84" s="217"/>
      <c r="V84" s="205">
        <f t="shared" ref="V84" si="50">J84+K84+L84+M84+N84+O84+P84+Q84+R84+S84+T84+U84</f>
        <v>0</v>
      </c>
      <c r="W84" s="194">
        <v>46937.34</v>
      </c>
      <c r="X84" s="195">
        <f t="shared" si="31"/>
        <v>453062.66000000003</v>
      </c>
      <c r="Y84" s="195">
        <f t="shared" si="2"/>
        <v>9.3874680000000001</v>
      </c>
      <c r="Z84" s="43"/>
      <c r="AA84" s="43"/>
      <c r="AB84" s="43"/>
      <c r="AC84" s="43"/>
      <c r="AD84" s="43"/>
      <c r="AE84" s="43"/>
      <c r="AF84" s="43"/>
      <c r="AG84" s="16"/>
      <c r="AH84" s="16"/>
      <c r="AI84" s="16"/>
      <c r="AJ84" s="16"/>
      <c r="AK84" s="16"/>
      <c r="AL84" s="16"/>
    </row>
    <row r="85" spans="1:38" ht="138.75" customHeight="1">
      <c r="A85" s="84"/>
      <c r="B85" s="177" t="s">
        <v>93</v>
      </c>
      <c r="C85" s="262" t="s">
        <v>94</v>
      </c>
      <c r="D85" s="263"/>
      <c r="E85" s="212">
        <f>E86+E87+E88+E89+E90</f>
        <v>1484800</v>
      </c>
      <c r="F85" s="212">
        <f t="shared" ref="F85:X85" si="51">F86+F87+F88+F89+F90</f>
        <v>0</v>
      </c>
      <c r="G85" s="212">
        <f t="shared" si="51"/>
        <v>0</v>
      </c>
      <c r="H85" s="212">
        <f t="shared" si="51"/>
        <v>36250</v>
      </c>
      <c r="I85" s="212">
        <f t="shared" si="51"/>
        <v>36250</v>
      </c>
      <c r="J85" s="212">
        <f t="shared" si="51"/>
        <v>0</v>
      </c>
      <c r="K85" s="212">
        <f t="shared" si="51"/>
        <v>0</v>
      </c>
      <c r="L85" s="212">
        <f t="shared" si="51"/>
        <v>0</v>
      </c>
      <c r="M85" s="212">
        <f t="shared" si="51"/>
        <v>0</v>
      </c>
      <c r="N85" s="212">
        <f t="shared" si="51"/>
        <v>0</v>
      </c>
      <c r="O85" s="212">
        <f t="shared" si="51"/>
        <v>0</v>
      </c>
      <c r="P85" s="212">
        <f t="shared" si="51"/>
        <v>0</v>
      </c>
      <c r="Q85" s="212">
        <f t="shared" si="51"/>
        <v>0</v>
      </c>
      <c r="R85" s="212">
        <f t="shared" si="51"/>
        <v>0</v>
      </c>
      <c r="S85" s="212">
        <f t="shared" si="51"/>
        <v>0</v>
      </c>
      <c r="T85" s="212">
        <f t="shared" si="51"/>
        <v>0</v>
      </c>
      <c r="U85" s="212">
        <f t="shared" si="51"/>
        <v>0</v>
      </c>
      <c r="V85" s="212">
        <f t="shared" si="51"/>
        <v>0</v>
      </c>
      <c r="W85" s="212">
        <f t="shared" si="51"/>
        <v>36250</v>
      </c>
      <c r="X85" s="212">
        <f t="shared" si="51"/>
        <v>1448550</v>
      </c>
      <c r="Y85" s="195">
        <f t="shared" si="2"/>
        <v>2.44140625</v>
      </c>
      <c r="Z85" s="43"/>
      <c r="AA85" s="43"/>
      <c r="AB85" s="43"/>
      <c r="AC85" s="43"/>
      <c r="AD85" s="43"/>
      <c r="AE85" s="43"/>
      <c r="AF85" s="43"/>
      <c r="AG85" s="16"/>
      <c r="AH85" s="16"/>
      <c r="AI85" s="16"/>
      <c r="AJ85" s="16"/>
      <c r="AK85" s="16"/>
      <c r="AL85" s="16"/>
    </row>
    <row r="86" spans="1:38" ht="93" customHeight="1">
      <c r="A86" s="19"/>
      <c r="B86" s="307" t="s">
        <v>17</v>
      </c>
      <c r="C86" s="156" t="s">
        <v>59</v>
      </c>
      <c r="D86" s="284" t="s">
        <v>175</v>
      </c>
      <c r="E86" s="309">
        <f>1425000-300000</f>
        <v>1125000</v>
      </c>
      <c r="F86" s="205"/>
      <c r="G86" s="205"/>
      <c r="H86" s="196">
        <f>I86+V86</f>
        <v>0</v>
      </c>
      <c r="I86" s="196"/>
      <c r="J86" s="219"/>
      <c r="K86" s="219"/>
      <c r="L86" s="219"/>
      <c r="M86" s="219"/>
      <c r="N86" s="205"/>
      <c r="O86" s="205"/>
      <c r="P86" s="205"/>
      <c r="Q86" s="205"/>
      <c r="R86" s="205"/>
      <c r="S86" s="205"/>
      <c r="T86" s="205"/>
      <c r="U86" s="205"/>
      <c r="V86" s="205">
        <f>J86+K86+L86+M86+N86+O86+P86</f>
        <v>0</v>
      </c>
      <c r="W86" s="194">
        <v>0</v>
      </c>
      <c r="X86" s="195">
        <f>E86-H86</f>
        <v>1125000</v>
      </c>
      <c r="Y86" s="195">
        <f t="shared" si="2"/>
        <v>0</v>
      </c>
      <c r="Z86" s="43"/>
      <c r="AA86" s="43"/>
      <c r="AB86" s="43"/>
      <c r="AC86" s="43"/>
      <c r="AD86" s="43"/>
      <c r="AE86" s="43"/>
      <c r="AF86" s="43"/>
      <c r="AG86" s="16"/>
      <c r="AH86" s="16"/>
      <c r="AI86" s="16"/>
      <c r="AJ86" s="16"/>
      <c r="AK86" s="16"/>
      <c r="AL86" s="16"/>
    </row>
    <row r="87" spans="1:38" ht="93.75" customHeight="1">
      <c r="A87" s="19"/>
      <c r="B87" s="308">
        <v>3132</v>
      </c>
      <c r="C87" s="156" t="s">
        <v>2</v>
      </c>
      <c r="D87" s="284" t="s">
        <v>176</v>
      </c>
      <c r="E87" s="309">
        <v>300000</v>
      </c>
      <c r="F87" s="205"/>
      <c r="G87" s="205"/>
      <c r="H87" s="196">
        <f>I87+V87</f>
        <v>0</v>
      </c>
      <c r="I87" s="196"/>
      <c r="J87" s="219"/>
      <c r="K87" s="219"/>
      <c r="L87" s="219"/>
      <c r="M87" s="219"/>
      <c r="N87" s="205"/>
      <c r="O87" s="205"/>
      <c r="P87" s="205"/>
      <c r="Q87" s="205"/>
      <c r="R87" s="205"/>
      <c r="S87" s="205"/>
      <c r="T87" s="205"/>
      <c r="U87" s="205"/>
      <c r="V87" s="205">
        <f>J87+K87+L87+M87+N87+O87+P87</f>
        <v>0</v>
      </c>
      <c r="W87" s="194">
        <v>0</v>
      </c>
      <c r="X87" s="195">
        <f>E87-H87</f>
        <v>300000</v>
      </c>
      <c r="Y87" s="195">
        <f t="shared" si="2"/>
        <v>0</v>
      </c>
      <c r="Z87" s="43"/>
      <c r="AA87" s="43"/>
      <c r="AB87" s="43"/>
      <c r="AC87" s="43"/>
      <c r="AD87" s="43"/>
      <c r="AE87" s="43"/>
      <c r="AF87" s="43"/>
      <c r="AG87" s="16"/>
      <c r="AH87" s="16"/>
      <c r="AI87" s="16"/>
      <c r="AJ87" s="16"/>
      <c r="AK87" s="16"/>
      <c r="AL87" s="16"/>
    </row>
    <row r="88" spans="1:38" ht="82.5" customHeight="1">
      <c r="A88" s="19"/>
      <c r="B88" s="307" t="s">
        <v>27</v>
      </c>
      <c r="C88" s="156" t="s">
        <v>55</v>
      </c>
      <c r="D88" s="286" t="s">
        <v>120</v>
      </c>
      <c r="E88" s="309">
        <v>59800</v>
      </c>
      <c r="F88" s="205"/>
      <c r="G88" s="205"/>
      <c r="H88" s="196">
        <f>I88+V88</f>
        <v>36250</v>
      </c>
      <c r="I88" s="196">
        <v>36250</v>
      </c>
      <c r="J88" s="219"/>
      <c r="K88" s="219"/>
      <c r="L88" s="219"/>
      <c r="M88" s="219"/>
      <c r="N88" s="205"/>
      <c r="O88" s="205"/>
      <c r="P88" s="205"/>
      <c r="Q88" s="205"/>
      <c r="R88" s="205"/>
      <c r="S88" s="205"/>
      <c r="T88" s="205"/>
      <c r="U88" s="205"/>
      <c r="V88" s="205">
        <f>J88+K88+L88+M88+N88+O88+P88</f>
        <v>0</v>
      </c>
      <c r="W88" s="194">
        <v>36250</v>
      </c>
      <c r="X88" s="195">
        <f>E88-H88</f>
        <v>23550</v>
      </c>
      <c r="Y88" s="195">
        <f t="shared" si="2"/>
        <v>60.618729096989966</v>
      </c>
      <c r="Z88" s="43"/>
      <c r="AA88" s="43"/>
      <c r="AB88" s="43"/>
      <c r="AC88" s="43"/>
      <c r="AD88" s="43"/>
      <c r="AE88" s="43"/>
      <c r="AF88" s="43"/>
      <c r="AG88" s="16"/>
      <c r="AH88" s="16"/>
      <c r="AI88" s="16"/>
      <c r="AJ88" s="16"/>
      <c r="AK88" s="16"/>
      <c r="AL88" s="16"/>
    </row>
    <row r="89" spans="1:38" ht="63.75" hidden="1" customHeight="1">
      <c r="A89" s="19"/>
      <c r="B89" s="75"/>
      <c r="C89" s="130"/>
      <c r="D89" s="131"/>
      <c r="E89" s="210"/>
      <c r="F89" s="205"/>
      <c r="G89" s="205"/>
      <c r="H89" s="196">
        <f>I89+V89</f>
        <v>0</v>
      </c>
      <c r="I89" s="196"/>
      <c r="J89" s="219"/>
      <c r="K89" s="219"/>
      <c r="L89" s="219"/>
      <c r="M89" s="219"/>
      <c r="N89" s="205"/>
      <c r="O89" s="205"/>
      <c r="P89" s="205"/>
      <c r="Q89" s="205"/>
      <c r="R89" s="205"/>
      <c r="S89" s="205"/>
      <c r="T89" s="205"/>
      <c r="U89" s="205"/>
      <c r="V89" s="205">
        <f>J89+K89+L89+M89+N89+O89+P89</f>
        <v>0</v>
      </c>
      <c r="W89" s="240"/>
      <c r="X89" s="195">
        <f>E89-H89</f>
        <v>0</v>
      </c>
      <c r="Y89" s="195" t="e">
        <f t="shared" si="2"/>
        <v>#DIV/0!</v>
      </c>
      <c r="Z89" s="43"/>
      <c r="AA89" s="43"/>
      <c r="AB89" s="43"/>
      <c r="AC89" s="43"/>
      <c r="AD89" s="43"/>
      <c r="AE89" s="43"/>
      <c r="AF89" s="43"/>
      <c r="AG89" s="16"/>
      <c r="AH89" s="16"/>
      <c r="AI89" s="16"/>
      <c r="AJ89" s="16"/>
      <c r="AK89" s="16"/>
      <c r="AL89" s="16"/>
    </row>
    <row r="90" spans="1:38" ht="112.5" hidden="1" customHeight="1">
      <c r="A90" s="19"/>
      <c r="B90" s="75"/>
      <c r="C90" s="130"/>
      <c r="D90" s="131"/>
      <c r="E90" s="210"/>
      <c r="F90" s="205"/>
      <c r="G90" s="205"/>
      <c r="H90" s="196">
        <f>I90+V90</f>
        <v>0</v>
      </c>
      <c r="I90" s="196"/>
      <c r="J90" s="219"/>
      <c r="K90" s="219"/>
      <c r="L90" s="219"/>
      <c r="M90" s="219"/>
      <c r="N90" s="205"/>
      <c r="O90" s="205"/>
      <c r="P90" s="205"/>
      <c r="Q90" s="205"/>
      <c r="R90" s="205"/>
      <c r="S90" s="205"/>
      <c r="T90" s="205"/>
      <c r="U90" s="205"/>
      <c r="V90" s="205">
        <f>J90+K90+L90+M90+N90+O90+P90</f>
        <v>0</v>
      </c>
      <c r="W90" s="240"/>
      <c r="X90" s="195">
        <f>E90-H90</f>
        <v>0</v>
      </c>
      <c r="Y90" s="195" t="e">
        <f t="shared" si="2"/>
        <v>#DIV/0!</v>
      </c>
      <c r="Z90" s="43"/>
      <c r="AA90" s="43"/>
      <c r="AB90" s="43"/>
      <c r="AC90" s="43"/>
      <c r="AD90" s="43"/>
      <c r="AE90" s="43"/>
      <c r="AF90" s="43"/>
      <c r="AG90" s="16"/>
      <c r="AH90" s="16"/>
      <c r="AI90" s="16"/>
      <c r="AJ90" s="16"/>
      <c r="AK90" s="16"/>
      <c r="AL90" s="16"/>
    </row>
    <row r="91" spans="1:38" ht="51" customHeight="1">
      <c r="A91" s="82"/>
      <c r="B91" s="67" t="s">
        <v>203</v>
      </c>
      <c r="C91" s="135" t="s">
        <v>204</v>
      </c>
      <c r="D91" s="283"/>
      <c r="E91" s="208">
        <f>E92</f>
        <v>47685</v>
      </c>
      <c r="F91" s="209">
        <f t="shared" ref="F91:X91" si="52">F92</f>
        <v>0</v>
      </c>
      <c r="G91" s="209">
        <f t="shared" si="52"/>
        <v>0</v>
      </c>
      <c r="H91" s="208">
        <f t="shared" si="52"/>
        <v>0</v>
      </c>
      <c r="I91" s="209">
        <f t="shared" si="52"/>
        <v>0</v>
      </c>
      <c r="J91" s="209">
        <f t="shared" si="52"/>
        <v>0</v>
      </c>
      <c r="K91" s="209">
        <f t="shared" si="52"/>
        <v>0</v>
      </c>
      <c r="L91" s="209">
        <f t="shared" si="52"/>
        <v>0</v>
      </c>
      <c r="M91" s="209">
        <f t="shared" si="52"/>
        <v>0</v>
      </c>
      <c r="N91" s="209">
        <f t="shared" si="52"/>
        <v>0</v>
      </c>
      <c r="O91" s="209">
        <f t="shared" si="52"/>
        <v>0</v>
      </c>
      <c r="P91" s="209">
        <f t="shared" si="52"/>
        <v>0</v>
      </c>
      <c r="Q91" s="209">
        <f t="shared" si="52"/>
        <v>0</v>
      </c>
      <c r="R91" s="209">
        <f t="shared" si="52"/>
        <v>0</v>
      </c>
      <c r="S91" s="209">
        <f t="shared" si="52"/>
        <v>0</v>
      </c>
      <c r="T91" s="209">
        <f t="shared" si="52"/>
        <v>0</v>
      </c>
      <c r="U91" s="209">
        <f t="shared" si="52"/>
        <v>0</v>
      </c>
      <c r="V91" s="208">
        <f t="shared" si="52"/>
        <v>0</v>
      </c>
      <c r="W91" s="208">
        <f t="shared" si="52"/>
        <v>0</v>
      </c>
      <c r="X91" s="208">
        <f t="shared" si="52"/>
        <v>47685</v>
      </c>
      <c r="Y91" s="195">
        <f t="shared" si="2"/>
        <v>0</v>
      </c>
      <c r="Z91" s="43"/>
      <c r="AA91" s="43"/>
      <c r="AB91" s="43"/>
      <c r="AC91" s="43"/>
      <c r="AD91" s="43"/>
      <c r="AE91" s="43"/>
      <c r="AF91" s="43"/>
      <c r="AG91" s="16"/>
      <c r="AH91" s="16"/>
      <c r="AI91" s="16"/>
      <c r="AJ91" s="16"/>
      <c r="AK91" s="16"/>
      <c r="AL91" s="16"/>
    </row>
    <row r="92" spans="1:38" ht="84.75" customHeight="1">
      <c r="A92" s="19"/>
      <c r="B92" s="42">
        <v>3122</v>
      </c>
      <c r="C92" s="130" t="s">
        <v>66</v>
      </c>
      <c r="D92" s="137" t="s">
        <v>205</v>
      </c>
      <c r="E92" s="210">
        <v>47685</v>
      </c>
      <c r="F92" s="195"/>
      <c r="G92" s="195"/>
      <c r="H92" s="196">
        <f>I92+V92</f>
        <v>0</v>
      </c>
      <c r="I92" s="196"/>
      <c r="J92" s="331"/>
      <c r="K92" s="331"/>
      <c r="L92" s="227"/>
      <c r="M92" s="227"/>
      <c r="N92" s="195"/>
      <c r="O92" s="195"/>
      <c r="P92" s="195"/>
      <c r="Q92" s="195"/>
      <c r="R92" s="195"/>
      <c r="S92" s="195"/>
      <c r="T92" s="195"/>
      <c r="U92" s="195"/>
      <c r="V92" s="205">
        <f>J92+K92+L92+M92+N92+O1364</f>
        <v>0</v>
      </c>
      <c r="W92" s="194">
        <v>0</v>
      </c>
      <c r="X92" s="195">
        <f>E92-H92</f>
        <v>47685</v>
      </c>
      <c r="Y92" s="195">
        <f t="shared" si="2"/>
        <v>0</v>
      </c>
      <c r="Z92" s="43"/>
      <c r="AA92" s="43"/>
      <c r="AB92" s="43"/>
      <c r="AC92" s="43"/>
      <c r="AD92" s="43"/>
      <c r="AE92" s="43"/>
      <c r="AF92" s="43"/>
      <c r="AG92" s="16"/>
      <c r="AH92" s="16"/>
      <c r="AI92" s="16"/>
      <c r="AJ92" s="16"/>
      <c r="AK92" s="16"/>
      <c r="AL92" s="16"/>
    </row>
    <row r="93" spans="1:38" ht="90" hidden="1" customHeight="1">
      <c r="A93" s="84"/>
      <c r="B93" s="87" t="s">
        <v>57</v>
      </c>
      <c r="C93" s="125" t="s">
        <v>58</v>
      </c>
      <c r="D93" s="102"/>
      <c r="E93" s="212">
        <f>E94+E95</f>
        <v>0</v>
      </c>
      <c r="F93" s="212">
        <f t="shared" ref="F93:X93" si="53">F94+F95</f>
        <v>0</v>
      </c>
      <c r="G93" s="212">
        <f t="shared" si="53"/>
        <v>0</v>
      </c>
      <c r="H93" s="212">
        <f t="shared" si="53"/>
        <v>0</v>
      </c>
      <c r="I93" s="212">
        <f t="shared" si="53"/>
        <v>0</v>
      </c>
      <c r="J93" s="212">
        <f t="shared" si="53"/>
        <v>0</v>
      </c>
      <c r="K93" s="212">
        <f t="shared" si="53"/>
        <v>0</v>
      </c>
      <c r="L93" s="212">
        <f t="shared" si="53"/>
        <v>0</v>
      </c>
      <c r="M93" s="212">
        <f t="shared" si="53"/>
        <v>0</v>
      </c>
      <c r="N93" s="212">
        <f t="shared" si="53"/>
        <v>0</v>
      </c>
      <c r="O93" s="212">
        <f t="shared" si="53"/>
        <v>0</v>
      </c>
      <c r="P93" s="212">
        <f t="shared" si="53"/>
        <v>0</v>
      </c>
      <c r="Q93" s="212">
        <f t="shared" si="53"/>
        <v>0</v>
      </c>
      <c r="R93" s="212">
        <f t="shared" si="53"/>
        <v>0</v>
      </c>
      <c r="S93" s="212">
        <f t="shared" si="53"/>
        <v>0</v>
      </c>
      <c r="T93" s="212">
        <f t="shared" si="53"/>
        <v>0</v>
      </c>
      <c r="U93" s="212">
        <f t="shared" si="53"/>
        <v>0</v>
      </c>
      <c r="V93" s="212">
        <f t="shared" si="53"/>
        <v>0</v>
      </c>
      <c r="W93" s="212">
        <f t="shared" si="53"/>
        <v>0</v>
      </c>
      <c r="X93" s="212">
        <f t="shared" si="53"/>
        <v>0</v>
      </c>
      <c r="Y93" s="195" t="e">
        <f t="shared" si="2"/>
        <v>#DIV/0!</v>
      </c>
      <c r="Z93" s="43"/>
      <c r="AA93" s="43"/>
      <c r="AB93" s="43"/>
      <c r="AC93" s="43"/>
      <c r="AD93" s="43"/>
      <c r="AE93" s="43"/>
      <c r="AF93" s="43"/>
      <c r="AG93" s="16"/>
      <c r="AH93" s="16"/>
      <c r="AI93" s="16"/>
      <c r="AJ93" s="16"/>
      <c r="AK93" s="16"/>
      <c r="AL93" s="16"/>
    </row>
    <row r="94" spans="1:38" ht="60.75" hidden="1" customHeight="1">
      <c r="A94" s="19"/>
      <c r="B94" s="42"/>
      <c r="C94" s="124"/>
      <c r="D94" s="131"/>
      <c r="E94" s="210"/>
      <c r="F94" s="195"/>
      <c r="G94" s="195"/>
      <c r="H94" s="196">
        <f>I94+V94</f>
        <v>0</v>
      </c>
      <c r="I94" s="196"/>
      <c r="J94" s="331"/>
      <c r="K94" s="331"/>
      <c r="L94" s="227"/>
      <c r="M94" s="227"/>
      <c r="N94" s="195"/>
      <c r="O94" s="195"/>
      <c r="P94" s="195"/>
      <c r="Q94" s="195"/>
      <c r="R94" s="195"/>
      <c r="S94" s="195"/>
      <c r="T94" s="195"/>
      <c r="U94" s="195"/>
      <c r="V94" s="205">
        <f>J94+K94+L94+M94+N94+O94</f>
        <v>0</v>
      </c>
      <c r="W94" s="231"/>
      <c r="X94" s="195">
        <f>E94-H94</f>
        <v>0</v>
      </c>
      <c r="Y94" s="195" t="e">
        <f t="shared" si="2"/>
        <v>#DIV/0!</v>
      </c>
      <c r="Z94" s="43"/>
      <c r="AA94" s="43"/>
      <c r="AB94" s="43"/>
      <c r="AC94" s="43"/>
      <c r="AD94" s="43"/>
      <c r="AE94" s="43"/>
      <c r="AF94" s="43"/>
      <c r="AG94" s="16"/>
      <c r="AH94" s="16"/>
      <c r="AI94" s="16"/>
      <c r="AJ94" s="16"/>
      <c r="AK94" s="16"/>
      <c r="AL94" s="16"/>
    </row>
    <row r="95" spans="1:38" ht="80.25" hidden="1" customHeight="1">
      <c r="A95" s="19"/>
      <c r="B95" s="42"/>
      <c r="C95" s="20"/>
      <c r="D95" s="114"/>
      <c r="E95" s="210"/>
      <c r="F95" s="214"/>
      <c r="G95" s="214"/>
      <c r="H95" s="196">
        <f t="shared" ref="H95:H105" si="54">I95+V95</f>
        <v>0</v>
      </c>
      <c r="I95" s="215"/>
      <c r="J95" s="332"/>
      <c r="K95" s="332"/>
      <c r="L95" s="333"/>
      <c r="M95" s="333"/>
      <c r="N95" s="214"/>
      <c r="O95" s="327"/>
      <c r="P95" s="327"/>
      <c r="Q95" s="327"/>
      <c r="R95" s="327"/>
      <c r="S95" s="327"/>
      <c r="T95" s="327"/>
      <c r="U95" s="327"/>
      <c r="V95" s="205">
        <f t="shared" ref="V95:V107" si="55">J95+K95+L95+M95+N95+O95</f>
        <v>0</v>
      </c>
      <c r="W95" s="205"/>
      <c r="X95" s="195">
        <f t="shared" ref="X95:X107" si="56">E95-H95</f>
        <v>0</v>
      </c>
      <c r="Y95" s="195" t="e">
        <f t="shared" si="2"/>
        <v>#DIV/0!</v>
      </c>
      <c r="Z95" s="43"/>
      <c r="AA95" s="43"/>
      <c r="AB95" s="43"/>
      <c r="AC95" s="43"/>
      <c r="AD95" s="43"/>
      <c r="AE95" s="43"/>
      <c r="AF95" s="43"/>
      <c r="AG95" s="16"/>
      <c r="AH95" s="16"/>
      <c r="AI95" s="16"/>
      <c r="AJ95" s="16"/>
      <c r="AK95" s="16"/>
      <c r="AL95" s="16"/>
    </row>
    <row r="96" spans="1:38" ht="0.75" hidden="1" customHeight="1">
      <c r="A96" s="84"/>
      <c r="B96" s="105"/>
      <c r="C96" s="115"/>
      <c r="D96" s="104"/>
      <c r="E96" s="212">
        <f>E97+E98+E99</f>
        <v>0</v>
      </c>
      <c r="F96" s="212">
        <f t="shared" ref="F96:W96" si="57">F97+F98+F99</f>
        <v>0</v>
      </c>
      <c r="G96" s="212">
        <f t="shared" si="57"/>
        <v>0</v>
      </c>
      <c r="H96" s="196">
        <f t="shared" si="54"/>
        <v>0</v>
      </c>
      <c r="I96" s="212">
        <f t="shared" si="57"/>
        <v>0</v>
      </c>
      <c r="J96" s="212">
        <f t="shared" si="57"/>
        <v>0</v>
      </c>
      <c r="K96" s="212">
        <f t="shared" si="57"/>
        <v>0</v>
      </c>
      <c r="L96" s="212">
        <f t="shared" si="57"/>
        <v>0</v>
      </c>
      <c r="M96" s="212">
        <f t="shared" si="57"/>
        <v>0</v>
      </c>
      <c r="N96" s="212">
        <f t="shared" si="57"/>
        <v>0</v>
      </c>
      <c r="O96" s="212">
        <f t="shared" si="57"/>
        <v>0</v>
      </c>
      <c r="P96" s="212">
        <f t="shared" si="57"/>
        <v>0</v>
      </c>
      <c r="Q96" s="212">
        <f t="shared" si="57"/>
        <v>0</v>
      </c>
      <c r="R96" s="212">
        <f t="shared" si="57"/>
        <v>0</v>
      </c>
      <c r="S96" s="212">
        <f t="shared" si="57"/>
        <v>0</v>
      </c>
      <c r="T96" s="212">
        <f t="shared" si="57"/>
        <v>0</v>
      </c>
      <c r="U96" s="212">
        <f t="shared" si="57"/>
        <v>0</v>
      </c>
      <c r="V96" s="205">
        <f t="shared" si="55"/>
        <v>0</v>
      </c>
      <c r="W96" s="212">
        <f t="shared" si="57"/>
        <v>0</v>
      </c>
      <c r="X96" s="195">
        <f t="shared" si="56"/>
        <v>0</v>
      </c>
      <c r="Y96" s="195" t="e">
        <f t="shared" si="2"/>
        <v>#DIV/0!</v>
      </c>
      <c r="Z96" s="43"/>
      <c r="AA96" s="43"/>
      <c r="AB96" s="43"/>
      <c r="AC96" s="43"/>
      <c r="AD96" s="43"/>
      <c r="AE96" s="43"/>
      <c r="AF96" s="43"/>
      <c r="AG96" s="16"/>
      <c r="AH96" s="16"/>
      <c r="AI96" s="16"/>
      <c r="AJ96" s="16"/>
      <c r="AK96" s="16"/>
      <c r="AL96" s="16"/>
    </row>
    <row r="97" spans="1:38" ht="61.5" hidden="1" customHeight="1">
      <c r="A97" s="46"/>
      <c r="B97" s="42"/>
      <c r="C97" s="20"/>
      <c r="D97" s="114"/>
      <c r="E97" s="210"/>
      <c r="F97" s="211"/>
      <c r="G97" s="211"/>
      <c r="H97" s="196">
        <f t="shared" si="54"/>
        <v>0</v>
      </c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05">
        <f t="shared" si="55"/>
        <v>0</v>
      </c>
      <c r="W97" s="210"/>
      <c r="X97" s="195">
        <f t="shared" si="56"/>
        <v>0</v>
      </c>
      <c r="Y97" s="195" t="e">
        <f t="shared" ref="Y97:Y107" si="58">W97*100/E97</f>
        <v>#DIV/0!</v>
      </c>
      <c r="Z97" s="43"/>
      <c r="AA97" s="43"/>
      <c r="AB97" s="43"/>
      <c r="AC97" s="43"/>
      <c r="AD97" s="43"/>
      <c r="AE97" s="43"/>
      <c r="AF97" s="43"/>
      <c r="AG97" s="16"/>
      <c r="AH97" s="16"/>
      <c r="AI97" s="16"/>
      <c r="AJ97" s="16"/>
      <c r="AK97" s="16"/>
      <c r="AL97" s="16"/>
    </row>
    <row r="98" spans="1:38" ht="72.75" hidden="1" customHeight="1">
      <c r="A98" s="46"/>
      <c r="B98" s="42"/>
      <c r="C98" s="20"/>
      <c r="D98" s="114"/>
      <c r="E98" s="210"/>
      <c r="F98" s="211"/>
      <c r="G98" s="211"/>
      <c r="H98" s="196">
        <f t="shared" si="54"/>
        <v>0</v>
      </c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05">
        <f t="shared" si="55"/>
        <v>0</v>
      </c>
      <c r="W98" s="210"/>
      <c r="X98" s="195">
        <f t="shared" si="56"/>
        <v>0</v>
      </c>
      <c r="Y98" s="195" t="e">
        <f t="shared" si="58"/>
        <v>#DIV/0!</v>
      </c>
      <c r="Z98" s="43"/>
      <c r="AA98" s="43"/>
      <c r="AB98" s="43"/>
      <c r="AC98" s="43"/>
      <c r="AD98" s="43"/>
      <c r="AE98" s="43"/>
      <c r="AF98" s="43"/>
      <c r="AG98" s="16"/>
      <c r="AH98" s="16"/>
      <c r="AI98" s="16"/>
      <c r="AJ98" s="16"/>
      <c r="AK98" s="16"/>
      <c r="AL98" s="16"/>
    </row>
    <row r="99" spans="1:38" ht="36" hidden="1" customHeight="1">
      <c r="A99" s="46"/>
      <c r="B99" s="42"/>
      <c r="C99" s="20"/>
      <c r="D99" s="114"/>
      <c r="E99" s="210"/>
      <c r="F99" s="217"/>
      <c r="G99" s="217"/>
      <c r="H99" s="196">
        <f t="shared" si="54"/>
        <v>0</v>
      </c>
      <c r="I99" s="204"/>
      <c r="J99" s="334"/>
      <c r="K99" s="334"/>
      <c r="L99" s="326"/>
      <c r="M99" s="326"/>
      <c r="N99" s="217"/>
      <c r="O99" s="320"/>
      <c r="P99" s="320"/>
      <c r="Q99" s="320"/>
      <c r="R99" s="320"/>
      <c r="S99" s="320"/>
      <c r="T99" s="320"/>
      <c r="U99" s="320"/>
      <c r="V99" s="205">
        <f t="shared" si="55"/>
        <v>0</v>
      </c>
      <c r="W99" s="205"/>
      <c r="X99" s="195">
        <f t="shared" si="56"/>
        <v>0</v>
      </c>
      <c r="Y99" s="195" t="e">
        <f t="shared" si="58"/>
        <v>#DIV/0!</v>
      </c>
      <c r="Z99" s="43"/>
      <c r="AA99" s="43"/>
      <c r="AB99" s="43"/>
      <c r="AC99" s="43"/>
      <c r="AD99" s="43"/>
      <c r="AE99" s="43"/>
      <c r="AF99" s="43"/>
      <c r="AG99" s="16"/>
      <c r="AH99" s="16"/>
      <c r="AI99" s="16"/>
      <c r="AJ99" s="16"/>
      <c r="AK99" s="16"/>
      <c r="AL99" s="16"/>
    </row>
    <row r="100" spans="1:38" ht="45" hidden="1" customHeight="1">
      <c r="A100" s="84"/>
      <c r="B100" s="105"/>
      <c r="C100" s="85"/>
      <c r="D100" s="104"/>
      <c r="E100" s="212">
        <f>E101</f>
        <v>0</v>
      </c>
      <c r="F100" s="212">
        <f t="shared" ref="F100:W100" si="59">F101</f>
        <v>0</v>
      </c>
      <c r="G100" s="212">
        <f t="shared" si="59"/>
        <v>0</v>
      </c>
      <c r="H100" s="196">
        <f t="shared" si="54"/>
        <v>0</v>
      </c>
      <c r="I100" s="212">
        <f t="shared" si="59"/>
        <v>0</v>
      </c>
      <c r="J100" s="212">
        <f t="shared" si="59"/>
        <v>0</v>
      </c>
      <c r="K100" s="212">
        <f t="shared" si="59"/>
        <v>0</v>
      </c>
      <c r="L100" s="212">
        <f t="shared" si="59"/>
        <v>0</v>
      </c>
      <c r="M100" s="212">
        <f t="shared" si="59"/>
        <v>0</v>
      </c>
      <c r="N100" s="212">
        <f t="shared" si="59"/>
        <v>0</v>
      </c>
      <c r="O100" s="212">
        <f t="shared" si="59"/>
        <v>0</v>
      </c>
      <c r="P100" s="212">
        <f t="shared" si="59"/>
        <v>0</v>
      </c>
      <c r="Q100" s="212">
        <f t="shared" si="59"/>
        <v>0</v>
      </c>
      <c r="R100" s="212">
        <f t="shared" si="59"/>
        <v>0</v>
      </c>
      <c r="S100" s="212">
        <f t="shared" si="59"/>
        <v>0</v>
      </c>
      <c r="T100" s="212">
        <f t="shared" si="59"/>
        <v>0</v>
      </c>
      <c r="U100" s="212">
        <f t="shared" si="59"/>
        <v>0</v>
      </c>
      <c r="V100" s="205">
        <f t="shared" si="55"/>
        <v>0</v>
      </c>
      <c r="W100" s="212">
        <f t="shared" si="59"/>
        <v>0</v>
      </c>
      <c r="X100" s="195">
        <f t="shared" si="56"/>
        <v>0</v>
      </c>
      <c r="Y100" s="195" t="e">
        <f t="shared" si="58"/>
        <v>#DIV/0!</v>
      </c>
      <c r="Z100" s="43"/>
      <c r="AA100" s="43"/>
      <c r="AB100" s="43"/>
      <c r="AC100" s="43"/>
      <c r="AD100" s="43"/>
      <c r="AE100" s="43"/>
      <c r="AF100" s="43"/>
      <c r="AG100" s="16"/>
      <c r="AH100" s="16"/>
      <c r="AI100" s="16"/>
      <c r="AJ100" s="16"/>
      <c r="AK100" s="16"/>
      <c r="AL100" s="16"/>
    </row>
    <row r="101" spans="1:38" ht="45" hidden="1" customHeight="1">
      <c r="A101" s="46"/>
      <c r="B101" s="42"/>
      <c r="C101" s="20"/>
      <c r="D101" s="114"/>
      <c r="E101" s="210"/>
      <c r="F101" s="210"/>
      <c r="G101" s="210"/>
      <c r="H101" s="196">
        <f t="shared" si="54"/>
        <v>0</v>
      </c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05">
        <f t="shared" si="55"/>
        <v>0</v>
      </c>
      <c r="W101" s="210"/>
      <c r="X101" s="195">
        <f t="shared" si="56"/>
        <v>0</v>
      </c>
      <c r="Y101" s="195" t="e">
        <f t="shared" si="58"/>
        <v>#DIV/0!</v>
      </c>
      <c r="Z101" s="43"/>
      <c r="AA101" s="43"/>
      <c r="AB101" s="43"/>
      <c r="AC101" s="43"/>
      <c r="AD101" s="43"/>
      <c r="AE101" s="43"/>
      <c r="AF101" s="43"/>
      <c r="AG101" s="16"/>
      <c r="AH101" s="16"/>
      <c r="AI101" s="16"/>
      <c r="AJ101" s="16"/>
      <c r="AK101" s="16"/>
      <c r="AL101" s="16"/>
    </row>
    <row r="102" spans="1:38" ht="45" hidden="1" customHeight="1">
      <c r="A102" s="84"/>
      <c r="B102" s="105"/>
      <c r="C102" s="94"/>
      <c r="D102" s="104"/>
      <c r="E102" s="212">
        <f>E103</f>
        <v>0</v>
      </c>
      <c r="F102" s="212">
        <f t="shared" ref="F102:W102" si="60">F103</f>
        <v>0</v>
      </c>
      <c r="G102" s="212">
        <f t="shared" si="60"/>
        <v>0</v>
      </c>
      <c r="H102" s="196">
        <f t="shared" si="54"/>
        <v>0</v>
      </c>
      <c r="I102" s="212">
        <f t="shared" si="60"/>
        <v>0</v>
      </c>
      <c r="J102" s="212">
        <f t="shared" si="60"/>
        <v>0</v>
      </c>
      <c r="K102" s="212">
        <f t="shared" si="60"/>
        <v>0</v>
      </c>
      <c r="L102" s="212">
        <f t="shared" si="60"/>
        <v>0</v>
      </c>
      <c r="M102" s="212">
        <f t="shared" si="60"/>
        <v>0</v>
      </c>
      <c r="N102" s="212">
        <f t="shared" si="60"/>
        <v>0</v>
      </c>
      <c r="O102" s="212">
        <f t="shared" si="60"/>
        <v>0</v>
      </c>
      <c r="P102" s="212">
        <f t="shared" si="60"/>
        <v>0</v>
      </c>
      <c r="Q102" s="212">
        <f t="shared" si="60"/>
        <v>0</v>
      </c>
      <c r="R102" s="212">
        <f t="shared" si="60"/>
        <v>0</v>
      </c>
      <c r="S102" s="212">
        <f t="shared" si="60"/>
        <v>0</v>
      </c>
      <c r="T102" s="212">
        <f t="shared" si="60"/>
        <v>0</v>
      </c>
      <c r="U102" s="212">
        <f t="shared" si="60"/>
        <v>0</v>
      </c>
      <c r="V102" s="205">
        <f t="shared" si="55"/>
        <v>0</v>
      </c>
      <c r="W102" s="212">
        <f t="shared" si="60"/>
        <v>0</v>
      </c>
      <c r="X102" s="195">
        <f t="shared" si="56"/>
        <v>0</v>
      </c>
      <c r="Y102" s="195" t="e">
        <f t="shared" si="58"/>
        <v>#DIV/0!</v>
      </c>
      <c r="Z102" s="43"/>
      <c r="AA102" s="43"/>
      <c r="AB102" s="43"/>
      <c r="AC102" s="43"/>
      <c r="AD102" s="43"/>
      <c r="AE102" s="43"/>
      <c r="AF102" s="43"/>
      <c r="AG102" s="16"/>
      <c r="AH102" s="16"/>
      <c r="AI102" s="16"/>
      <c r="AJ102" s="16"/>
      <c r="AK102" s="16"/>
      <c r="AL102" s="16"/>
    </row>
    <row r="103" spans="1:38" ht="45" hidden="1" customHeight="1">
      <c r="A103" s="46"/>
      <c r="B103" s="106"/>
      <c r="C103" s="20"/>
      <c r="D103" s="98"/>
      <c r="E103" s="210"/>
      <c r="F103" s="211"/>
      <c r="G103" s="211"/>
      <c r="H103" s="196">
        <f t="shared" si="54"/>
        <v>0</v>
      </c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05">
        <f t="shared" si="55"/>
        <v>0</v>
      </c>
      <c r="W103" s="211"/>
      <c r="X103" s="195">
        <f t="shared" si="56"/>
        <v>0</v>
      </c>
      <c r="Y103" s="195" t="e">
        <f t="shared" si="58"/>
        <v>#DIV/0!</v>
      </c>
      <c r="Z103" s="43"/>
      <c r="AA103" s="43"/>
      <c r="AB103" s="43"/>
      <c r="AC103" s="43"/>
      <c r="AD103" s="43"/>
      <c r="AE103" s="43"/>
      <c r="AF103" s="43"/>
      <c r="AG103" s="16"/>
      <c r="AH103" s="16"/>
      <c r="AI103" s="16"/>
      <c r="AJ103" s="16"/>
      <c r="AK103" s="16"/>
      <c r="AL103" s="16"/>
    </row>
    <row r="104" spans="1:38" ht="135" hidden="1" customHeight="1">
      <c r="A104" s="84"/>
      <c r="B104" s="105"/>
      <c r="C104" s="94"/>
      <c r="D104" s="104"/>
      <c r="E104" s="212">
        <f>E105</f>
        <v>0</v>
      </c>
      <c r="F104" s="212">
        <f t="shared" ref="F104:W104" si="61">F105</f>
        <v>0</v>
      </c>
      <c r="G104" s="212">
        <f t="shared" si="61"/>
        <v>0</v>
      </c>
      <c r="H104" s="196">
        <f t="shared" si="54"/>
        <v>0</v>
      </c>
      <c r="I104" s="212">
        <f t="shared" si="61"/>
        <v>0</v>
      </c>
      <c r="J104" s="212">
        <f t="shared" si="61"/>
        <v>0</v>
      </c>
      <c r="K104" s="212">
        <f t="shared" si="61"/>
        <v>0</v>
      </c>
      <c r="L104" s="212">
        <f t="shared" si="61"/>
        <v>0</v>
      </c>
      <c r="M104" s="212">
        <f t="shared" si="61"/>
        <v>0</v>
      </c>
      <c r="N104" s="212">
        <f t="shared" si="61"/>
        <v>0</v>
      </c>
      <c r="O104" s="212">
        <f t="shared" si="61"/>
        <v>0</v>
      </c>
      <c r="P104" s="212">
        <f t="shared" si="61"/>
        <v>0</v>
      </c>
      <c r="Q104" s="212">
        <f t="shared" si="61"/>
        <v>0</v>
      </c>
      <c r="R104" s="212">
        <f t="shared" si="61"/>
        <v>0</v>
      </c>
      <c r="S104" s="212">
        <f t="shared" si="61"/>
        <v>0</v>
      </c>
      <c r="T104" s="212">
        <f t="shared" si="61"/>
        <v>0</v>
      </c>
      <c r="U104" s="212">
        <f t="shared" si="61"/>
        <v>0</v>
      </c>
      <c r="V104" s="205">
        <f t="shared" si="55"/>
        <v>0</v>
      </c>
      <c r="W104" s="212">
        <f t="shared" si="61"/>
        <v>0</v>
      </c>
      <c r="X104" s="195">
        <f t="shared" si="56"/>
        <v>0</v>
      </c>
      <c r="Y104" s="195" t="e">
        <f t="shared" si="58"/>
        <v>#DIV/0!</v>
      </c>
      <c r="Z104" s="43"/>
      <c r="AA104" s="43"/>
      <c r="AB104" s="43"/>
      <c r="AC104" s="43"/>
      <c r="AD104" s="43"/>
      <c r="AE104" s="43"/>
      <c r="AF104" s="43"/>
      <c r="AG104" s="16"/>
      <c r="AH104" s="16"/>
      <c r="AI104" s="16"/>
      <c r="AJ104" s="16"/>
      <c r="AK104" s="16"/>
      <c r="AL104" s="16"/>
    </row>
    <row r="105" spans="1:38" ht="46.5" hidden="1" customHeight="1">
      <c r="A105" s="19"/>
      <c r="B105" s="42"/>
      <c r="C105" s="20"/>
      <c r="D105" s="98"/>
      <c r="E105" s="210"/>
      <c r="F105" s="214"/>
      <c r="G105" s="214"/>
      <c r="H105" s="196">
        <f t="shared" si="54"/>
        <v>0</v>
      </c>
      <c r="I105" s="215"/>
      <c r="J105" s="332"/>
      <c r="K105" s="332"/>
      <c r="L105" s="333"/>
      <c r="M105" s="333"/>
      <c r="N105" s="214"/>
      <c r="O105" s="327"/>
      <c r="P105" s="327"/>
      <c r="Q105" s="327"/>
      <c r="R105" s="327"/>
      <c r="S105" s="327"/>
      <c r="T105" s="327"/>
      <c r="U105" s="327"/>
      <c r="V105" s="205">
        <f t="shared" si="55"/>
        <v>0</v>
      </c>
      <c r="W105" s="205"/>
      <c r="X105" s="195">
        <f t="shared" si="56"/>
        <v>0</v>
      </c>
      <c r="Y105" s="195" t="e">
        <f t="shared" si="58"/>
        <v>#DIV/0!</v>
      </c>
      <c r="Z105" s="43"/>
      <c r="AA105" s="43"/>
      <c r="AB105" s="43"/>
      <c r="AC105" s="43"/>
      <c r="AD105" s="43"/>
      <c r="AE105" s="43"/>
      <c r="AF105" s="43"/>
      <c r="AG105" s="16"/>
      <c r="AH105" s="16"/>
      <c r="AI105" s="16"/>
      <c r="AJ105" s="16"/>
      <c r="AK105" s="16"/>
      <c r="AL105" s="16"/>
    </row>
    <row r="106" spans="1:38" ht="46.5" hidden="1" customHeight="1">
      <c r="A106" s="84"/>
      <c r="B106" s="93">
        <v>217670</v>
      </c>
      <c r="C106" s="135" t="s">
        <v>82</v>
      </c>
      <c r="D106" s="235"/>
      <c r="E106" s="212">
        <f>E107</f>
        <v>0</v>
      </c>
      <c r="F106" s="212">
        <f t="shared" ref="F106:V106" si="62">F107</f>
        <v>0</v>
      </c>
      <c r="G106" s="212">
        <f t="shared" si="62"/>
        <v>0</v>
      </c>
      <c r="H106" s="212">
        <f t="shared" si="62"/>
        <v>0</v>
      </c>
      <c r="I106" s="212">
        <f t="shared" si="62"/>
        <v>0</v>
      </c>
      <c r="J106" s="212">
        <f t="shared" si="62"/>
        <v>0</v>
      </c>
      <c r="K106" s="212">
        <f t="shared" si="62"/>
        <v>0</v>
      </c>
      <c r="L106" s="212">
        <f t="shared" si="62"/>
        <v>0</v>
      </c>
      <c r="M106" s="212">
        <f t="shared" si="62"/>
        <v>0</v>
      </c>
      <c r="N106" s="212">
        <f t="shared" si="62"/>
        <v>0</v>
      </c>
      <c r="O106" s="212">
        <f t="shared" si="62"/>
        <v>0</v>
      </c>
      <c r="P106" s="212">
        <f t="shared" si="62"/>
        <v>0</v>
      </c>
      <c r="Q106" s="212">
        <f t="shared" si="62"/>
        <v>0</v>
      </c>
      <c r="R106" s="212">
        <f t="shared" si="62"/>
        <v>0</v>
      </c>
      <c r="S106" s="212">
        <f t="shared" si="62"/>
        <v>0</v>
      </c>
      <c r="T106" s="212">
        <f t="shared" si="62"/>
        <v>0</v>
      </c>
      <c r="U106" s="212">
        <f t="shared" si="62"/>
        <v>0</v>
      </c>
      <c r="V106" s="212">
        <f t="shared" si="62"/>
        <v>0</v>
      </c>
      <c r="W106" s="212">
        <f>W107</f>
        <v>0</v>
      </c>
      <c r="X106" s="212">
        <f>X107</f>
        <v>0</v>
      </c>
      <c r="Y106" s="195" t="e">
        <f t="shared" si="58"/>
        <v>#DIV/0!</v>
      </c>
      <c r="Z106" s="43"/>
      <c r="AA106" s="43"/>
      <c r="AB106" s="43"/>
      <c r="AC106" s="43"/>
      <c r="AD106" s="43"/>
      <c r="AE106" s="43"/>
      <c r="AF106" s="43"/>
      <c r="AG106" s="16"/>
      <c r="AH106" s="16"/>
      <c r="AI106" s="16"/>
      <c r="AJ106" s="16"/>
      <c r="AK106" s="16"/>
      <c r="AL106" s="16"/>
    </row>
    <row r="107" spans="1:38" ht="67.5" hidden="1" customHeight="1">
      <c r="A107" s="19"/>
      <c r="B107" s="42">
        <v>3210</v>
      </c>
      <c r="C107" s="130" t="s">
        <v>55</v>
      </c>
      <c r="D107" s="234"/>
      <c r="E107" s="210"/>
      <c r="F107" s="214"/>
      <c r="G107" s="214"/>
      <c r="H107" s="196">
        <f>I107+V107</f>
        <v>0</v>
      </c>
      <c r="I107" s="215"/>
      <c r="J107" s="332"/>
      <c r="K107" s="332"/>
      <c r="L107" s="333"/>
      <c r="M107" s="333"/>
      <c r="N107" s="214"/>
      <c r="O107" s="327"/>
      <c r="P107" s="327"/>
      <c r="Q107" s="327"/>
      <c r="R107" s="327"/>
      <c r="S107" s="327"/>
      <c r="T107" s="327"/>
      <c r="U107" s="327"/>
      <c r="V107" s="205">
        <f t="shared" si="55"/>
        <v>0</v>
      </c>
      <c r="W107" s="205"/>
      <c r="X107" s="195">
        <f t="shared" si="56"/>
        <v>0</v>
      </c>
      <c r="Y107" s="195" t="e">
        <f t="shared" si="58"/>
        <v>#DIV/0!</v>
      </c>
      <c r="Z107" s="43"/>
      <c r="AA107" s="43"/>
      <c r="AB107" s="43"/>
      <c r="AC107" s="43"/>
      <c r="AD107" s="43"/>
      <c r="AE107" s="43"/>
      <c r="AF107" s="43"/>
      <c r="AG107" s="16"/>
      <c r="AH107" s="16"/>
      <c r="AI107" s="16"/>
      <c r="AJ107" s="16"/>
      <c r="AK107" s="16"/>
      <c r="AL107" s="16"/>
    </row>
    <row r="108" spans="1:38" ht="57.75" customHeight="1">
      <c r="A108" s="138"/>
      <c r="B108" s="141" t="s">
        <v>33</v>
      </c>
      <c r="C108" s="241" t="s">
        <v>95</v>
      </c>
      <c r="D108" s="142"/>
      <c r="E108" s="207">
        <f>E114+E117+E130+E134+E153+E155+E132</f>
        <v>3047411.14</v>
      </c>
      <c r="F108" s="207">
        <f t="shared" ref="F108:X108" si="63">F114+F117+F130+F134+F153+F155+F132</f>
        <v>0</v>
      </c>
      <c r="G108" s="207">
        <f t="shared" si="63"/>
        <v>0</v>
      </c>
      <c r="H108" s="207">
        <f t="shared" si="63"/>
        <v>576337.09</v>
      </c>
      <c r="I108" s="207">
        <f t="shared" si="63"/>
        <v>576337.09</v>
      </c>
      <c r="J108" s="207">
        <f t="shared" si="63"/>
        <v>0</v>
      </c>
      <c r="K108" s="207">
        <f t="shared" si="63"/>
        <v>0</v>
      </c>
      <c r="L108" s="207">
        <f t="shared" si="63"/>
        <v>0</v>
      </c>
      <c r="M108" s="207">
        <f t="shared" si="63"/>
        <v>0</v>
      </c>
      <c r="N108" s="207">
        <f t="shared" si="63"/>
        <v>0</v>
      </c>
      <c r="O108" s="207">
        <f t="shared" si="63"/>
        <v>0</v>
      </c>
      <c r="P108" s="207">
        <f t="shared" si="63"/>
        <v>0</v>
      </c>
      <c r="Q108" s="207">
        <f t="shared" si="63"/>
        <v>0</v>
      </c>
      <c r="R108" s="207">
        <f t="shared" si="63"/>
        <v>0</v>
      </c>
      <c r="S108" s="207">
        <f t="shared" si="63"/>
        <v>0</v>
      </c>
      <c r="T108" s="207">
        <f t="shared" si="63"/>
        <v>0</v>
      </c>
      <c r="U108" s="207">
        <f t="shared" si="63"/>
        <v>0</v>
      </c>
      <c r="V108" s="207">
        <f t="shared" si="63"/>
        <v>0</v>
      </c>
      <c r="W108" s="207">
        <f t="shared" si="63"/>
        <v>576337.09</v>
      </c>
      <c r="X108" s="207">
        <f t="shared" si="63"/>
        <v>2471074.0499999998</v>
      </c>
      <c r="Y108" s="195">
        <f t="shared" ref="Y108:Y206" si="64">W108*100/E108</f>
        <v>18.912350960297402</v>
      </c>
      <c r="Z108" s="43"/>
      <c r="AA108" s="43"/>
      <c r="AB108" s="43"/>
      <c r="AC108" s="43"/>
      <c r="AD108" s="43"/>
      <c r="AE108" s="43"/>
      <c r="AF108" s="43"/>
      <c r="AG108" s="16"/>
      <c r="AH108" s="16"/>
      <c r="AI108" s="16"/>
      <c r="AJ108" s="16"/>
      <c r="AK108" s="16"/>
      <c r="AL108" s="16"/>
    </row>
    <row r="109" spans="1:38" ht="45" hidden="1" customHeight="1">
      <c r="A109" s="66"/>
      <c r="B109" s="107"/>
      <c r="C109" s="76"/>
      <c r="D109" s="65"/>
      <c r="E109" s="208">
        <f>E110+E111</f>
        <v>0</v>
      </c>
      <c r="F109" s="208">
        <f t="shared" ref="F109:X109" si="65">F110+F111</f>
        <v>0</v>
      </c>
      <c r="G109" s="208">
        <f t="shared" si="65"/>
        <v>0</v>
      </c>
      <c r="H109" s="208">
        <f t="shared" si="65"/>
        <v>0</v>
      </c>
      <c r="I109" s="208">
        <f t="shared" si="65"/>
        <v>0</v>
      </c>
      <c r="J109" s="208">
        <f t="shared" si="65"/>
        <v>0</v>
      </c>
      <c r="K109" s="208">
        <f t="shared" si="65"/>
        <v>0</v>
      </c>
      <c r="L109" s="208">
        <f t="shared" si="65"/>
        <v>0</v>
      </c>
      <c r="M109" s="208">
        <f t="shared" si="65"/>
        <v>0</v>
      </c>
      <c r="N109" s="208">
        <f t="shared" si="65"/>
        <v>0</v>
      </c>
      <c r="O109" s="208">
        <f t="shared" si="65"/>
        <v>0</v>
      </c>
      <c r="P109" s="208">
        <f t="shared" si="65"/>
        <v>0</v>
      </c>
      <c r="Q109" s="208">
        <f t="shared" si="65"/>
        <v>0</v>
      </c>
      <c r="R109" s="208">
        <f t="shared" si="65"/>
        <v>0</v>
      </c>
      <c r="S109" s="208">
        <f t="shared" si="65"/>
        <v>0</v>
      </c>
      <c r="T109" s="208">
        <f t="shared" si="65"/>
        <v>0</v>
      </c>
      <c r="U109" s="208">
        <f t="shared" si="65"/>
        <v>0</v>
      </c>
      <c r="V109" s="208">
        <f t="shared" si="65"/>
        <v>0</v>
      </c>
      <c r="W109" s="208">
        <f t="shared" si="65"/>
        <v>0</v>
      </c>
      <c r="X109" s="208">
        <f t="shared" si="65"/>
        <v>0</v>
      </c>
      <c r="Y109" s="195" t="e">
        <f t="shared" si="64"/>
        <v>#DIV/0!</v>
      </c>
      <c r="Z109" s="43"/>
      <c r="AA109" s="43"/>
      <c r="AB109" s="43"/>
      <c r="AC109" s="43"/>
      <c r="AD109" s="43"/>
      <c r="AE109" s="43"/>
      <c r="AF109" s="43"/>
      <c r="AG109" s="16"/>
      <c r="AH109" s="16"/>
      <c r="AI109" s="16"/>
      <c r="AJ109" s="16"/>
      <c r="AK109" s="16"/>
      <c r="AL109" s="16"/>
    </row>
    <row r="110" spans="1:38" ht="57" hidden="1" customHeight="1">
      <c r="A110" s="46">
        <v>48</v>
      </c>
      <c r="B110" s="77"/>
      <c r="C110" s="20"/>
      <c r="D110" s="100"/>
      <c r="E110" s="210"/>
      <c r="F110" s="217"/>
      <c r="G110" s="217"/>
      <c r="H110" s="215">
        <f>I110+V110</f>
        <v>0</v>
      </c>
      <c r="I110" s="215"/>
      <c r="J110" s="329"/>
      <c r="K110" s="329"/>
      <c r="L110" s="329"/>
      <c r="M110" s="329"/>
      <c r="N110" s="217"/>
      <c r="O110" s="217"/>
      <c r="P110" s="217"/>
      <c r="Q110" s="217"/>
      <c r="R110" s="217"/>
      <c r="S110" s="217"/>
      <c r="T110" s="217"/>
      <c r="U110" s="217"/>
      <c r="V110" s="205">
        <f>J110+K110+L110+M110+N110+O110+P110+Q110+R110+S110+T110+U110</f>
        <v>0</v>
      </c>
      <c r="W110" s="205"/>
      <c r="X110" s="204">
        <f>E110-H110</f>
        <v>0</v>
      </c>
      <c r="Y110" s="195" t="e">
        <f t="shared" si="64"/>
        <v>#DIV/0!</v>
      </c>
      <c r="Z110" s="43"/>
      <c r="AA110" s="43"/>
      <c r="AB110" s="43"/>
      <c r="AC110" s="43"/>
      <c r="AD110" s="43"/>
      <c r="AE110" s="43"/>
      <c r="AF110" s="43"/>
      <c r="AG110" s="16"/>
      <c r="AH110" s="16"/>
      <c r="AI110" s="16"/>
      <c r="AJ110" s="16"/>
      <c r="AK110" s="16"/>
      <c r="AL110" s="16"/>
    </row>
    <row r="111" spans="1:38" ht="52.5" hidden="1" customHeight="1">
      <c r="A111" s="46">
        <v>49</v>
      </c>
      <c r="B111" s="77"/>
      <c r="C111" s="20"/>
      <c r="D111" s="100"/>
      <c r="E111" s="210"/>
      <c r="F111" s="217"/>
      <c r="G111" s="217"/>
      <c r="H111" s="215">
        <f>I111+V111</f>
        <v>0</v>
      </c>
      <c r="I111" s="215"/>
      <c r="J111" s="329"/>
      <c r="K111" s="329"/>
      <c r="L111" s="329"/>
      <c r="M111" s="329"/>
      <c r="N111" s="217"/>
      <c r="O111" s="217"/>
      <c r="P111" s="217"/>
      <c r="Q111" s="217"/>
      <c r="R111" s="217"/>
      <c r="S111" s="217"/>
      <c r="T111" s="217"/>
      <c r="U111" s="217"/>
      <c r="V111" s="205">
        <f>J111+K111+L111+M111+N111+O111+P111+Q111+R111+S111+T111+U111</f>
        <v>0</v>
      </c>
      <c r="W111" s="205"/>
      <c r="X111" s="204">
        <f>E111-H111</f>
        <v>0</v>
      </c>
      <c r="Y111" s="195" t="e">
        <f t="shared" si="64"/>
        <v>#DIV/0!</v>
      </c>
      <c r="Z111" s="43"/>
      <c r="AA111" s="43"/>
      <c r="AB111" s="43"/>
      <c r="AC111" s="43"/>
      <c r="AD111" s="43"/>
      <c r="AE111" s="43"/>
      <c r="AF111" s="43"/>
      <c r="AG111" s="16"/>
      <c r="AH111" s="16"/>
      <c r="AI111" s="16"/>
      <c r="AJ111" s="16"/>
      <c r="AK111" s="16"/>
      <c r="AL111" s="16"/>
    </row>
    <row r="112" spans="1:38" ht="0.75" hidden="1" customHeight="1">
      <c r="A112" s="46">
        <v>48</v>
      </c>
      <c r="B112" s="77"/>
      <c r="C112" s="72"/>
      <c r="D112" s="100" t="s">
        <v>26</v>
      </c>
      <c r="E112" s="210"/>
      <c r="F112" s="217"/>
      <c r="G112" s="217"/>
      <c r="H112" s="215">
        <f>I112+V112</f>
        <v>0</v>
      </c>
      <c r="I112" s="215"/>
      <c r="J112" s="329"/>
      <c r="K112" s="329"/>
      <c r="L112" s="329"/>
      <c r="M112" s="329"/>
      <c r="N112" s="217"/>
      <c r="O112" s="217"/>
      <c r="P112" s="217"/>
      <c r="Q112" s="217"/>
      <c r="R112" s="217"/>
      <c r="S112" s="217"/>
      <c r="T112" s="217"/>
      <c r="U112" s="217"/>
      <c r="V112" s="205">
        <f>J112+K112+L112+M112+N112+O112+P112+Q112+R112+S112+T112+U112</f>
        <v>0</v>
      </c>
      <c r="W112" s="205"/>
      <c r="X112" s="204">
        <f>E112-H112</f>
        <v>0</v>
      </c>
      <c r="Y112" s="195" t="e">
        <f t="shared" si="64"/>
        <v>#DIV/0!</v>
      </c>
      <c r="Z112" s="43"/>
      <c r="AA112" s="43"/>
      <c r="AB112" s="43"/>
      <c r="AC112" s="43"/>
      <c r="AD112" s="43"/>
      <c r="AE112" s="43"/>
      <c r="AF112" s="43"/>
      <c r="AG112" s="16"/>
      <c r="AH112" s="16"/>
      <c r="AI112" s="16"/>
      <c r="AJ112" s="16"/>
      <c r="AK112" s="16"/>
      <c r="AL112" s="16"/>
    </row>
    <row r="113" spans="1:38" ht="21" hidden="1" customHeight="1">
      <c r="A113" s="46"/>
      <c r="B113" s="77"/>
      <c r="C113" s="72"/>
      <c r="D113" s="100"/>
      <c r="E113" s="210"/>
      <c r="F113" s="217"/>
      <c r="G113" s="217"/>
      <c r="H113" s="215">
        <f>I113+V113</f>
        <v>0</v>
      </c>
      <c r="I113" s="215"/>
      <c r="J113" s="329"/>
      <c r="K113" s="329"/>
      <c r="L113" s="329"/>
      <c r="M113" s="329"/>
      <c r="N113" s="217"/>
      <c r="O113" s="217"/>
      <c r="P113" s="217"/>
      <c r="Q113" s="217"/>
      <c r="R113" s="217"/>
      <c r="S113" s="217"/>
      <c r="T113" s="217"/>
      <c r="U113" s="217"/>
      <c r="V113" s="205">
        <f>J113+K113+L113+M113+N113+O113+P113+Q113+R113+S113+T113+U113</f>
        <v>0</v>
      </c>
      <c r="W113" s="205"/>
      <c r="X113" s="204">
        <f>E113-H113</f>
        <v>0</v>
      </c>
      <c r="Y113" s="195" t="e">
        <f t="shared" si="64"/>
        <v>#DIV/0!</v>
      </c>
      <c r="Z113" s="43"/>
      <c r="AA113" s="43"/>
      <c r="AB113" s="43"/>
      <c r="AC113" s="43"/>
      <c r="AD113" s="43"/>
      <c r="AE113" s="43"/>
      <c r="AF113" s="43"/>
      <c r="AG113" s="16"/>
      <c r="AH113" s="16"/>
      <c r="AI113" s="16"/>
      <c r="AJ113" s="16"/>
      <c r="AK113" s="16"/>
      <c r="AL113" s="16"/>
    </row>
    <row r="114" spans="1:38" ht="37.5" customHeight="1">
      <c r="A114" s="84"/>
      <c r="B114" s="180">
        <v>611010</v>
      </c>
      <c r="C114" s="127" t="s">
        <v>72</v>
      </c>
      <c r="D114" s="104"/>
      <c r="E114" s="212">
        <f>E115+E116</f>
        <v>305000</v>
      </c>
      <c r="F114" s="212">
        <f t="shared" ref="F114:X114" si="66">F115+F116</f>
        <v>0</v>
      </c>
      <c r="G114" s="212">
        <f t="shared" si="66"/>
        <v>0</v>
      </c>
      <c r="H114" s="212">
        <f t="shared" si="66"/>
        <v>0</v>
      </c>
      <c r="I114" s="212">
        <f t="shared" si="66"/>
        <v>0</v>
      </c>
      <c r="J114" s="212">
        <f t="shared" si="66"/>
        <v>0</v>
      </c>
      <c r="K114" s="212">
        <f t="shared" si="66"/>
        <v>0</v>
      </c>
      <c r="L114" s="212">
        <f t="shared" si="66"/>
        <v>0</v>
      </c>
      <c r="M114" s="212">
        <f t="shared" si="66"/>
        <v>0</v>
      </c>
      <c r="N114" s="212">
        <f t="shared" si="66"/>
        <v>0</v>
      </c>
      <c r="O114" s="212">
        <f t="shared" si="66"/>
        <v>0</v>
      </c>
      <c r="P114" s="212">
        <f t="shared" si="66"/>
        <v>0</v>
      </c>
      <c r="Q114" s="212">
        <f t="shared" si="66"/>
        <v>0</v>
      </c>
      <c r="R114" s="212">
        <f t="shared" si="66"/>
        <v>0</v>
      </c>
      <c r="S114" s="212">
        <f t="shared" si="66"/>
        <v>0</v>
      </c>
      <c r="T114" s="212">
        <f t="shared" si="66"/>
        <v>0</v>
      </c>
      <c r="U114" s="212">
        <f t="shared" si="66"/>
        <v>0</v>
      </c>
      <c r="V114" s="212">
        <f t="shared" si="66"/>
        <v>0</v>
      </c>
      <c r="W114" s="212">
        <f t="shared" si="66"/>
        <v>0</v>
      </c>
      <c r="X114" s="212">
        <f t="shared" si="66"/>
        <v>305000</v>
      </c>
      <c r="Y114" s="195">
        <f t="shared" si="64"/>
        <v>0</v>
      </c>
      <c r="Z114" s="43"/>
      <c r="AA114" s="43"/>
      <c r="AB114" s="43"/>
      <c r="AC114" s="43"/>
      <c r="AD114" s="43"/>
      <c r="AE114" s="43"/>
      <c r="AF114" s="43"/>
      <c r="AG114" s="16"/>
      <c r="AH114" s="16"/>
      <c r="AI114" s="16"/>
      <c r="AJ114" s="16"/>
      <c r="AK114" s="16"/>
      <c r="AL114" s="16"/>
    </row>
    <row r="115" spans="1:38" ht="148.5" customHeight="1">
      <c r="A115" s="46"/>
      <c r="B115" s="77">
        <v>3110</v>
      </c>
      <c r="C115" s="156" t="s">
        <v>59</v>
      </c>
      <c r="D115" s="99" t="s">
        <v>121</v>
      </c>
      <c r="E115" s="210">
        <v>305000</v>
      </c>
      <c r="F115" s="205"/>
      <c r="G115" s="205"/>
      <c r="H115" s="196">
        <f>I115+V115</f>
        <v>0</v>
      </c>
      <c r="I115" s="196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>
        <f>J115+K115+L115+M115+N115</f>
        <v>0</v>
      </c>
      <c r="W115" s="194">
        <v>0</v>
      </c>
      <c r="X115" s="205">
        <f>E115-H115</f>
        <v>305000</v>
      </c>
      <c r="Y115" s="195">
        <f t="shared" si="64"/>
        <v>0</v>
      </c>
      <c r="Z115" s="43"/>
      <c r="AA115" s="43"/>
      <c r="AB115" s="43"/>
      <c r="AC115" s="43"/>
      <c r="AD115" s="43"/>
      <c r="AE115" s="43"/>
      <c r="AF115" s="43"/>
      <c r="AG115" s="16"/>
      <c r="AH115" s="16"/>
      <c r="AI115" s="16"/>
      <c r="AJ115" s="16"/>
      <c r="AK115" s="16"/>
      <c r="AL115" s="16"/>
    </row>
    <row r="116" spans="1:38" ht="59.25" hidden="1" customHeight="1">
      <c r="A116" s="46"/>
      <c r="B116" s="77"/>
      <c r="C116" s="257"/>
      <c r="D116" s="131"/>
      <c r="E116" s="210"/>
      <c r="F116" s="205"/>
      <c r="G116" s="205"/>
      <c r="H116" s="196">
        <f>I116+V116</f>
        <v>0</v>
      </c>
      <c r="I116" s="196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>
        <f>J116+K116+L116+M116+N116</f>
        <v>0</v>
      </c>
      <c r="W116" s="194"/>
      <c r="X116" s="205">
        <f>E116-H116</f>
        <v>0</v>
      </c>
      <c r="Y116" s="195" t="e">
        <f t="shared" si="64"/>
        <v>#DIV/0!</v>
      </c>
      <c r="Z116" s="43"/>
      <c r="AA116" s="43"/>
      <c r="AB116" s="43"/>
      <c r="AC116" s="43"/>
      <c r="AD116" s="43"/>
      <c r="AE116" s="43"/>
      <c r="AF116" s="43"/>
      <c r="AG116" s="16"/>
      <c r="AH116" s="16"/>
      <c r="AI116" s="16"/>
      <c r="AJ116" s="16"/>
      <c r="AK116" s="16"/>
      <c r="AL116" s="16"/>
    </row>
    <row r="117" spans="1:38" ht="97.5" customHeight="1">
      <c r="A117" s="66"/>
      <c r="B117" s="67" t="s">
        <v>122</v>
      </c>
      <c r="C117" s="312" t="s">
        <v>123</v>
      </c>
      <c r="D117" s="311"/>
      <c r="E117" s="208">
        <f>E118+E119+E120+E122+E121+E123+E128+E129+E124+E125+E126+E127</f>
        <v>681199.34000000008</v>
      </c>
      <c r="F117" s="208">
        <f t="shared" ref="F117:X117" si="67">F118+F119+F120+F122+F121+F123+F128+F129+F124+F125+F126+F127</f>
        <v>0</v>
      </c>
      <c r="G117" s="208">
        <f t="shared" si="67"/>
        <v>0</v>
      </c>
      <c r="H117" s="208">
        <f t="shared" si="67"/>
        <v>14800</v>
      </c>
      <c r="I117" s="208">
        <f t="shared" si="67"/>
        <v>14800</v>
      </c>
      <c r="J117" s="208">
        <f t="shared" si="67"/>
        <v>0</v>
      </c>
      <c r="K117" s="208">
        <f t="shared" si="67"/>
        <v>0</v>
      </c>
      <c r="L117" s="208">
        <f t="shared" si="67"/>
        <v>0</v>
      </c>
      <c r="M117" s="208">
        <f t="shared" si="67"/>
        <v>0</v>
      </c>
      <c r="N117" s="208">
        <f t="shared" si="67"/>
        <v>0</v>
      </c>
      <c r="O117" s="208">
        <f t="shared" si="67"/>
        <v>0</v>
      </c>
      <c r="P117" s="208">
        <f t="shared" si="67"/>
        <v>0</v>
      </c>
      <c r="Q117" s="208">
        <f t="shared" si="67"/>
        <v>0</v>
      </c>
      <c r="R117" s="208">
        <f t="shared" si="67"/>
        <v>0</v>
      </c>
      <c r="S117" s="208">
        <f t="shared" si="67"/>
        <v>0</v>
      </c>
      <c r="T117" s="208">
        <f t="shared" si="67"/>
        <v>0</v>
      </c>
      <c r="U117" s="208">
        <f t="shared" si="67"/>
        <v>0</v>
      </c>
      <c r="V117" s="208">
        <f t="shared" si="67"/>
        <v>0</v>
      </c>
      <c r="W117" s="208">
        <f t="shared" si="67"/>
        <v>14800</v>
      </c>
      <c r="X117" s="208">
        <f t="shared" si="67"/>
        <v>666399.34000000008</v>
      </c>
      <c r="Y117" s="195">
        <f t="shared" si="64"/>
        <v>2.1726386288043082</v>
      </c>
      <c r="Z117" s="43"/>
      <c r="AA117" s="43"/>
      <c r="AB117" s="43"/>
      <c r="AC117" s="43"/>
      <c r="AD117" s="43"/>
      <c r="AE117" s="43"/>
      <c r="AF117" s="43"/>
      <c r="AG117" s="16"/>
      <c r="AH117" s="16"/>
      <c r="AI117" s="16"/>
      <c r="AJ117" s="16"/>
      <c r="AK117" s="16"/>
      <c r="AL117" s="16"/>
    </row>
    <row r="118" spans="1:38" ht="159.75" customHeight="1">
      <c r="A118" s="19"/>
      <c r="B118" s="21">
        <v>3110</v>
      </c>
      <c r="C118" s="130" t="s">
        <v>59</v>
      </c>
      <c r="D118" s="99" t="s">
        <v>193</v>
      </c>
      <c r="E118" s="213">
        <v>265000</v>
      </c>
      <c r="F118" s="195"/>
      <c r="G118" s="195"/>
      <c r="H118" s="205">
        <f>I118+V118</f>
        <v>14800</v>
      </c>
      <c r="I118" s="196">
        <v>14800</v>
      </c>
      <c r="J118" s="219"/>
      <c r="K118" s="219"/>
      <c r="L118" s="219"/>
      <c r="M118" s="219"/>
      <c r="N118" s="205"/>
      <c r="O118" s="195"/>
      <c r="P118" s="195"/>
      <c r="Q118" s="195"/>
      <c r="R118" s="195"/>
      <c r="S118" s="195"/>
      <c r="T118" s="195"/>
      <c r="U118" s="195"/>
      <c r="V118" s="205">
        <f>J118+K118+L118+M118+N118</f>
        <v>0</v>
      </c>
      <c r="W118" s="194">
        <v>14800</v>
      </c>
      <c r="X118" s="195">
        <f>E118-H118</f>
        <v>250200</v>
      </c>
      <c r="Y118" s="195">
        <f t="shared" si="64"/>
        <v>5.5849056603773581</v>
      </c>
      <c r="Z118" s="43"/>
      <c r="AA118" s="43"/>
      <c r="AB118" s="43"/>
      <c r="AC118" s="43"/>
      <c r="AD118" s="43"/>
      <c r="AE118" s="43"/>
      <c r="AF118" s="43"/>
      <c r="AG118" s="16"/>
      <c r="AH118" s="16"/>
      <c r="AI118" s="16"/>
      <c r="AJ118" s="16"/>
      <c r="AK118" s="16"/>
      <c r="AL118" s="16"/>
    </row>
    <row r="119" spans="1:38" ht="150.75" customHeight="1">
      <c r="A119" s="19"/>
      <c r="B119" s="21">
        <v>3110</v>
      </c>
      <c r="C119" s="130" t="s">
        <v>59</v>
      </c>
      <c r="D119" s="131" t="s">
        <v>190</v>
      </c>
      <c r="E119" s="213">
        <v>28249.34</v>
      </c>
      <c r="F119" s="195"/>
      <c r="G119" s="195"/>
      <c r="H119" s="205">
        <f>I119+V119</f>
        <v>0</v>
      </c>
      <c r="I119" s="196"/>
      <c r="J119" s="227"/>
      <c r="K119" s="219"/>
      <c r="L119" s="219"/>
      <c r="M119" s="219"/>
      <c r="N119" s="205"/>
      <c r="O119" s="195"/>
      <c r="P119" s="195"/>
      <c r="Q119" s="195"/>
      <c r="R119" s="195"/>
      <c r="S119" s="195"/>
      <c r="T119" s="195"/>
      <c r="U119" s="195"/>
      <c r="V119" s="205">
        <f t="shared" ref="V119:V122" si="68">J119+K119+L119+M119</f>
        <v>0</v>
      </c>
      <c r="W119" s="194">
        <v>0</v>
      </c>
      <c r="X119" s="195">
        <f>E119-H119</f>
        <v>28249.34</v>
      </c>
      <c r="Y119" s="195">
        <f t="shared" si="64"/>
        <v>0</v>
      </c>
      <c r="Z119" s="43"/>
      <c r="AA119" s="43"/>
      <c r="AB119" s="43"/>
      <c r="AC119" s="43"/>
      <c r="AD119" s="43"/>
      <c r="AE119" s="43"/>
      <c r="AF119" s="43"/>
      <c r="AG119" s="16"/>
      <c r="AH119" s="16"/>
      <c r="AI119" s="16"/>
      <c r="AJ119" s="16"/>
      <c r="AK119" s="16"/>
      <c r="AL119" s="16"/>
    </row>
    <row r="120" spans="1:38" ht="111" customHeight="1">
      <c r="A120" s="19"/>
      <c r="B120" s="21">
        <v>3110</v>
      </c>
      <c r="C120" s="130" t="s">
        <v>59</v>
      </c>
      <c r="D120" s="131" t="s">
        <v>191</v>
      </c>
      <c r="E120" s="213">
        <v>220450</v>
      </c>
      <c r="F120" s="195"/>
      <c r="G120" s="195"/>
      <c r="H120" s="205">
        <f>I120+V120</f>
        <v>0</v>
      </c>
      <c r="I120" s="196"/>
      <c r="J120" s="335"/>
      <c r="K120" s="219"/>
      <c r="L120" s="219"/>
      <c r="M120" s="219"/>
      <c r="N120" s="205"/>
      <c r="O120" s="195"/>
      <c r="P120" s="195"/>
      <c r="Q120" s="195"/>
      <c r="R120" s="195"/>
      <c r="S120" s="195"/>
      <c r="T120" s="195"/>
      <c r="U120" s="195"/>
      <c r="V120" s="205">
        <f t="shared" si="68"/>
        <v>0</v>
      </c>
      <c r="W120" s="194">
        <v>0</v>
      </c>
      <c r="X120" s="195">
        <f>E120-H120</f>
        <v>220450</v>
      </c>
      <c r="Y120" s="195">
        <f t="shared" si="64"/>
        <v>0</v>
      </c>
      <c r="Z120" s="43"/>
      <c r="AA120" s="43"/>
      <c r="AB120" s="43"/>
      <c r="AC120" s="43"/>
      <c r="AD120" s="43"/>
      <c r="AE120" s="43"/>
      <c r="AF120" s="43"/>
      <c r="AG120" s="16"/>
      <c r="AH120" s="16"/>
      <c r="AI120" s="16"/>
      <c r="AJ120" s="16"/>
      <c r="AK120" s="16"/>
      <c r="AL120" s="16"/>
    </row>
    <row r="121" spans="1:38" ht="44.25" customHeight="1">
      <c r="A121" s="19"/>
      <c r="B121" s="21">
        <v>3110</v>
      </c>
      <c r="C121" s="130" t="s">
        <v>59</v>
      </c>
      <c r="D121" s="131" t="s">
        <v>192</v>
      </c>
      <c r="E121" s="213">
        <v>167500</v>
      </c>
      <c r="F121" s="195"/>
      <c r="G121" s="195"/>
      <c r="H121" s="205">
        <f>I121+V121</f>
        <v>0</v>
      </c>
      <c r="I121" s="196"/>
      <c r="J121" s="195"/>
      <c r="K121" s="219"/>
      <c r="L121" s="219"/>
      <c r="M121" s="219"/>
      <c r="N121" s="205"/>
      <c r="O121" s="195"/>
      <c r="P121" s="195"/>
      <c r="Q121" s="195"/>
      <c r="R121" s="195"/>
      <c r="S121" s="195"/>
      <c r="T121" s="195"/>
      <c r="U121" s="195"/>
      <c r="V121" s="205">
        <f t="shared" si="68"/>
        <v>0</v>
      </c>
      <c r="W121" s="194">
        <v>0</v>
      </c>
      <c r="X121" s="195">
        <f>E121-H121</f>
        <v>167500</v>
      </c>
      <c r="Y121" s="195">
        <f t="shared" si="64"/>
        <v>0</v>
      </c>
      <c r="Z121" s="43"/>
      <c r="AA121" s="43"/>
      <c r="AB121" s="43"/>
      <c r="AC121" s="43"/>
      <c r="AD121" s="43"/>
      <c r="AE121" s="43"/>
      <c r="AF121" s="43"/>
      <c r="AG121" s="16"/>
      <c r="AH121" s="16"/>
      <c r="AI121" s="16"/>
      <c r="AJ121" s="16"/>
      <c r="AK121" s="16"/>
      <c r="AL121" s="16"/>
    </row>
    <row r="122" spans="1:38" ht="84.75" hidden="1" customHeight="1">
      <c r="A122" s="19"/>
      <c r="B122" s="21">
        <v>3110</v>
      </c>
      <c r="C122" s="20" t="s">
        <v>3</v>
      </c>
      <c r="D122" s="131"/>
      <c r="E122" s="213"/>
      <c r="F122" s="195"/>
      <c r="G122" s="195"/>
      <c r="H122" s="205">
        <f>I122+V122</f>
        <v>0</v>
      </c>
      <c r="I122" s="196"/>
      <c r="J122" s="195"/>
      <c r="K122" s="219"/>
      <c r="L122" s="219"/>
      <c r="M122" s="219"/>
      <c r="N122" s="205"/>
      <c r="O122" s="195"/>
      <c r="P122" s="195"/>
      <c r="Q122" s="195"/>
      <c r="R122" s="195"/>
      <c r="S122" s="195"/>
      <c r="T122" s="195"/>
      <c r="U122" s="195"/>
      <c r="V122" s="205">
        <f t="shared" si="68"/>
        <v>0</v>
      </c>
      <c r="W122" s="240"/>
      <c r="X122" s="195">
        <f>E122-H122</f>
        <v>0</v>
      </c>
      <c r="Y122" s="195" t="e">
        <f t="shared" si="64"/>
        <v>#DIV/0!</v>
      </c>
      <c r="Z122" s="43"/>
      <c r="AA122" s="43"/>
      <c r="AB122" s="43"/>
      <c r="AC122" s="43"/>
      <c r="AD122" s="43"/>
      <c r="AE122" s="43"/>
      <c r="AF122" s="43"/>
      <c r="AG122" s="16"/>
      <c r="AH122" s="16"/>
      <c r="AI122" s="16"/>
      <c r="AJ122" s="16"/>
      <c r="AK122" s="16"/>
      <c r="AL122" s="16"/>
    </row>
    <row r="123" spans="1:38" ht="63" hidden="1" customHeight="1">
      <c r="A123" s="19"/>
      <c r="B123" s="21">
        <v>3110</v>
      </c>
      <c r="C123" s="20" t="s">
        <v>3</v>
      </c>
      <c r="D123" s="131"/>
      <c r="E123" s="213"/>
      <c r="F123" s="195"/>
      <c r="G123" s="195"/>
      <c r="H123" s="205">
        <f t="shared" ref="H123:H129" si="69">I123+V123</f>
        <v>0</v>
      </c>
      <c r="I123" s="196"/>
      <c r="J123" s="195"/>
      <c r="K123" s="219"/>
      <c r="L123" s="219"/>
      <c r="M123" s="219"/>
      <c r="N123" s="205"/>
      <c r="O123" s="195"/>
      <c r="P123" s="195"/>
      <c r="Q123" s="195"/>
      <c r="R123" s="195"/>
      <c r="S123" s="195"/>
      <c r="T123" s="195"/>
      <c r="U123" s="195"/>
      <c r="V123" s="205">
        <f t="shared" ref="V123:V129" si="70">J123+K123+L123+M123+N123+O123+P123+Q123+R123+S123+T123+U123</f>
        <v>0</v>
      </c>
      <c r="W123" s="240"/>
      <c r="X123" s="195">
        <f t="shared" ref="X123:X129" si="71">E123-H123</f>
        <v>0</v>
      </c>
      <c r="Y123" s="195" t="e">
        <f t="shared" si="64"/>
        <v>#DIV/0!</v>
      </c>
      <c r="Z123" s="43"/>
      <c r="AA123" s="43"/>
      <c r="AB123" s="43"/>
      <c r="AC123" s="43"/>
      <c r="AD123" s="43"/>
      <c r="AE123" s="43"/>
      <c r="AF123" s="43"/>
      <c r="AG123" s="16"/>
      <c r="AH123" s="16"/>
      <c r="AI123" s="16"/>
      <c r="AJ123" s="16"/>
      <c r="AK123" s="16"/>
      <c r="AL123" s="16"/>
    </row>
    <row r="124" spans="1:38" ht="79.5" hidden="1" customHeight="1">
      <c r="A124" s="19"/>
      <c r="B124" s="21">
        <v>3110</v>
      </c>
      <c r="C124" s="20" t="s">
        <v>3</v>
      </c>
      <c r="D124" s="131"/>
      <c r="E124" s="213"/>
      <c r="F124" s="195"/>
      <c r="G124" s="195"/>
      <c r="H124" s="205">
        <f t="shared" si="69"/>
        <v>0</v>
      </c>
      <c r="I124" s="196"/>
      <c r="J124" s="195"/>
      <c r="K124" s="219"/>
      <c r="L124" s="219"/>
      <c r="M124" s="219"/>
      <c r="N124" s="205"/>
      <c r="O124" s="195"/>
      <c r="P124" s="195"/>
      <c r="Q124" s="195"/>
      <c r="R124" s="195"/>
      <c r="S124" s="195"/>
      <c r="T124" s="195"/>
      <c r="U124" s="195"/>
      <c r="V124" s="205">
        <f t="shared" si="70"/>
        <v>0</v>
      </c>
      <c r="W124" s="240"/>
      <c r="X124" s="195">
        <f t="shared" si="71"/>
        <v>0</v>
      </c>
      <c r="Y124" s="195" t="e">
        <f t="shared" si="64"/>
        <v>#DIV/0!</v>
      </c>
      <c r="Z124" s="43"/>
      <c r="AA124" s="43"/>
      <c r="AB124" s="43"/>
      <c r="AC124" s="43"/>
      <c r="AD124" s="43"/>
      <c r="AE124" s="43"/>
      <c r="AF124" s="43"/>
      <c r="AG124" s="16"/>
      <c r="AH124" s="16"/>
      <c r="AI124" s="16"/>
      <c r="AJ124" s="16"/>
      <c r="AK124" s="16"/>
      <c r="AL124" s="16"/>
    </row>
    <row r="125" spans="1:38" ht="87" hidden="1" customHeight="1">
      <c r="A125" s="19"/>
      <c r="B125" s="21">
        <v>3110</v>
      </c>
      <c r="C125" s="20" t="s">
        <v>3</v>
      </c>
      <c r="D125" s="131"/>
      <c r="E125" s="213"/>
      <c r="F125" s="195"/>
      <c r="G125" s="195"/>
      <c r="H125" s="205">
        <f t="shared" si="69"/>
        <v>0</v>
      </c>
      <c r="I125" s="196"/>
      <c r="J125" s="195"/>
      <c r="K125" s="219"/>
      <c r="L125" s="219"/>
      <c r="M125" s="219"/>
      <c r="N125" s="205"/>
      <c r="O125" s="195"/>
      <c r="P125" s="195"/>
      <c r="Q125" s="195"/>
      <c r="R125" s="195"/>
      <c r="S125" s="195"/>
      <c r="T125" s="195"/>
      <c r="U125" s="195"/>
      <c r="V125" s="205">
        <f t="shared" si="70"/>
        <v>0</v>
      </c>
      <c r="W125" s="240"/>
      <c r="X125" s="195">
        <f t="shared" si="71"/>
        <v>0</v>
      </c>
      <c r="Y125" s="195" t="e">
        <f t="shared" si="64"/>
        <v>#DIV/0!</v>
      </c>
      <c r="Z125" s="43"/>
      <c r="AA125" s="43"/>
      <c r="AB125" s="43"/>
      <c r="AC125" s="43"/>
      <c r="AD125" s="43"/>
      <c r="AE125" s="43"/>
      <c r="AF125" s="43"/>
      <c r="AG125" s="16"/>
      <c r="AH125" s="16"/>
      <c r="AI125" s="16"/>
      <c r="AJ125" s="16"/>
      <c r="AK125" s="16"/>
      <c r="AL125" s="16"/>
    </row>
    <row r="126" spans="1:38" ht="87" hidden="1" customHeight="1">
      <c r="A126" s="19"/>
      <c r="B126" s="21">
        <v>3110</v>
      </c>
      <c r="C126" s="20" t="s">
        <v>3</v>
      </c>
      <c r="D126" s="99"/>
      <c r="E126" s="213"/>
      <c r="F126" s="195"/>
      <c r="G126" s="195"/>
      <c r="H126" s="205">
        <f t="shared" si="69"/>
        <v>0</v>
      </c>
      <c r="I126" s="196"/>
      <c r="J126" s="195"/>
      <c r="K126" s="219"/>
      <c r="L126" s="219"/>
      <c r="M126" s="219"/>
      <c r="N126" s="205"/>
      <c r="O126" s="195"/>
      <c r="P126" s="195"/>
      <c r="Q126" s="195"/>
      <c r="R126" s="195"/>
      <c r="S126" s="195"/>
      <c r="T126" s="195"/>
      <c r="U126" s="195"/>
      <c r="V126" s="205">
        <f t="shared" si="70"/>
        <v>0</v>
      </c>
      <c r="W126" s="240"/>
      <c r="X126" s="195">
        <f t="shared" si="71"/>
        <v>0</v>
      </c>
      <c r="Y126" s="195" t="e">
        <f t="shared" si="64"/>
        <v>#DIV/0!</v>
      </c>
      <c r="Z126" s="43"/>
      <c r="AA126" s="43"/>
      <c r="AB126" s="43"/>
      <c r="AC126" s="43"/>
      <c r="AD126" s="43"/>
      <c r="AE126" s="43"/>
      <c r="AF126" s="43"/>
      <c r="AG126" s="16"/>
      <c r="AH126" s="16"/>
      <c r="AI126" s="16"/>
      <c r="AJ126" s="16"/>
      <c r="AK126" s="16"/>
      <c r="AL126" s="16"/>
    </row>
    <row r="127" spans="1:38" ht="87" hidden="1" customHeight="1">
      <c r="A127" s="19"/>
      <c r="B127" s="21">
        <v>3110</v>
      </c>
      <c r="C127" s="20" t="s">
        <v>3</v>
      </c>
      <c r="D127" s="99"/>
      <c r="E127" s="213"/>
      <c r="F127" s="195"/>
      <c r="G127" s="195"/>
      <c r="H127" s="205">
        <f t="shared" si="69"/>
        <v>0</v>
      </c>
      <c r="I127" s="196"/>
      <c r="J127" s="195"/>
      <c r="K127" s="219"/>
      <c r="L127" s="219"/>
      <c r="M127" s="219"/>
      <c r="N127" s="205"/>
      <c r="O127" s="195"/>
      <c r="P127" s="195"/>
      <c r="Q127" s="195"/>
      <c r="R127" s="195"/>
      <c r="S127" s="195"/>
      <c r="T127" s="195"/>
      <c r="U127" s="195"/>
      <c r="V127" s="205">
        <f t="shared" si="70"/>
        <v>0</v>
      </c>
      <c r="W127" s="240"/>
      <c r="X127" s="195">
        <f t="shared" si="71"/>
        <v>0</v>
      </c>
      <c r="Y127" s="195" t="e">
        <f t="shared" si="64"/>
        <v>#DIV/0!</v>
      </c>
      <c r="Z127" s="43"/>
      <c r="AA127" s="43"/>
      <c r="AB127" s="43"/>
      <c r="AC127" s="43"/>
      <c r="AD127" s="43"/>
      <c r="AE127" s="43"/>
      <c r="AF127" s="43"/>
      <c r="AG127" s="16"/>
      <c r="AH127" s="16"/>
      <c r="AI127" s="16"/>
      <c r="AJ127" s="16"/>
      <c r="AK127" s="16"/>
      <c r="AL127" s="16"/>
    </row>
    <row r="128" spans="1:38" ht="63" hidden="1" customHeight="1">
      <c r="A128" s="19"/>
      <c r="B128" s="21">
        <v>3132</v>
      </c>
      <c r="C128" s="130" t="s">
        <v>2</v>
      </c>
      <c r="D128" s="131"/>
      <c r="E128" s="213"/>
      <c r="F128" s="195"/>
      <c r="G128" s="195"/>
      <c r="H128" s="205">
        <f t="shared" si="69"/>
        <v>0</v>
      </c>
      <c r="I128" s="196"/>
      <c r="J128" s="195"/>
      <c r="K128" s="219"/>
      <c r="L128" s="219"/>
      <c r="M128" s="219"/>
      <c r="N128" s="205"/>
      <c r="O128" s="195"/>
      <c r="P128" s="195"/>
      <c r="Q128" s="195"/>
      <c r="R128" s="195"/>
      <c r="S128" s="195"/>
      <c r="T128" s="195"/>
      <c r="U128" s="195"/>
      <c r="V128" s="205">
        <f t="shared" si="70"/>
        <v>0</v>
      </c>
      <c r="W128" s="240"/>
      <c r="X128" s="195">
        <f t="shared" si="71"/>
        <v>0</v>
      </c>
      <c r="Y128" s="195" t="e">
        <f t="shared" si="64"/>
        <v>#DIV/0!</v>
      </c>
      <c r="Z128" s="43"/>
      <c r="AA128" s="43"/>
      <c r="AB128" s="43"/>
      <c r="AC128" s="43"/>
      <c r="AD128" s="43"/>
      <c r="AE128" s="43"/>
      <c r="AF128" s="43"/>
      <c r="AG128" s="16"/>
      <c r="AH128" s="16"/>
      <c r="AI128" s="16"/>
      <c r="AJ128" s="16"/>
      <c r="AK128" s="16"/>
      <c r="AL128" s="16"/>
    </row>
    <row r="129" spans="1:38" ht="63" hidden="1" customHeight="1">
      <c r="A129" s="19"/>
      <c r="B129" s="21">
        <v>3132</v>
      </c>
      <c r="C129" s="130" t="s">
        <v>2</v>
      </c>
      <c r="D129" s="131"/>
      <c r="E129" s="213"/>
      <c r="F129" s="195"/>
      <c r="G129" s="195"/>
      <c r="H129" s="205">
        <f t="shared" si="69"/>
        <v>0</v>
      </c>
      <c r="I129" s="196"/>
      <c r="J129" s="195"/>
      <c r="K129" s="219"/>
      <c r="L129" s="219"/>
      <c r="M129" s="219"/>
      <c r="N129" s="205"/>
      <c r="O129" s="195"/>
      <c r="P129" s="195"/>
      <c r="Q129" s="195"/>
      <c r="R129" s="195"/>
      <c r="S129" s="195"/>
      <c r="T129" s="195"/>
      <c r="U129" s="195"/>
      <c r="V129" s="205">
        <f t="shared" si="70"/>
        <v>0</v>
      </c>
      <c r="W129" s="240"/>
      <c r="X129" s="195">
        <f t="shared" si="71"/>
        <v>0</v>
      </c>
      <c r="Y129" s="195" t="e">
        <f t="shared" si="64"/>
        <v>#DIV/0!</v>
      </c>
      <c r="Z129" s="43"/>
      <c r="AA129" s="43"/>
      <c r="AB129" s="43"/>
      <c r="AC129" s="43"/>
      <c r="AD129" s="43"/>
      <c r="AE129" s="43"/>
      <c r="AF129" s="43"/>
      <c r="AG129" s="16"/>
      <c r="AH129" s="16"/>
      <c r="AI129" s="16"/>
      <c r="AJ129" s="16"/>
      <c r="AK129" s="16"/>
      <c r="AL129" s="16"/>
    </row>
    <row r="130" spans="1:38" ht="67.5" customHeight="1">
      <c r="A130" s="66"/>
      <c r="B130" s="67" t="s">
        <v>194</v>
      </c>
      <c r="C130" s="310" t="s">
        <v>123</v>
      </c>
      <c r="D130" s="313"/>
      <c r="E130" s="208">
        <f>E131</f>
        <v>46761.8</v>
      </c>
      <c r="F130" s="208">
        <f t="shared" ref="F130:Y130" si="72">F131</f>
        <v>0</v>
      </c>
      <c r="G130" s="208">
        <f t="shared" si="72"/>
        <v>0</v>
      </c>
      <c r="H130" s="208">
        <f t="shared" si="72"/>
        <v>0</v>
      </c>
      <c r="I130" s="208">
        <f t="shared" si="72"/>
        <v>0</v>
      </c>
      <c r="J130" s="208">
        <f t="shared" si="72"/>
        <v>0</v>
      </c>
      <c r="K130" s="208">
        <f t="shared" si="72"/>
        <v>0</v>
      </c>
      <c r="L130" s="208">
        <f t="shared" si="72"/>
        <v>0</v>
      </c>
      <c r="M130" s="208">
        <f t="shared" si="72"/>
        <v>0</v>
      </c>
      <c r="N130" s="208">
        <f t="shared" si="72"/>
        <v>0</v>
      </c>
      <c r="O130" s="208">
        <f t="shared" si="72"/>
        <v>0</v>
      </c>
      <c r="P130" s="208">
        <f t="shared" si="72"/>
        <v>0</v>
      </c>
      <c r="Q130" s="208">
        <f t="shared" si="72"/>
        <v>0</v>
      </c>
      <c r="R130" s="208">
        <f t="shared" si="72"/>
        <v>0</v>
      </c>
      <c r="S130" s="208">
        <f t="shared" si="72"/>
        <v>0</v>
      </c>
      <c r="T130" s="208">
        <f t="shared" si="72"/>
        <v>0</v>
      </c>
      <c r="U130" s="208">
        <f t="shared" si="72"/>
        <v>0</v>
      </c>
      <c r="V130" s="208">
        <f t="shared" si="72"/>
        <v>0</v>
      </c>
      <c r="W130" s="208">
        <f t="shared" si="72"/>
        <v>0</v>
      </c>
      <c r="X130" s="208">
        <f t="shared" si="72"/>
        <v>46761.8</v>
      </c>
      <c r="Y130" s="221">
        <f t="shared" si="72"/>
        <v>0</v>
      </c>
      <c r="Z130" s="43"/>
      <c r="AA130" s="43"/>
      <c r="AB130" s="43"/>
      <c r="AC130" s="43"/>
      <c r="AD130" s="43"/>
      <c r="AE130" s="43"/>
      <c r="AF130" s="43"/>
      <c r="AG130" s="16"/>
      <c r="AH130" s="16"/>
      <c r="AI130" s="16"/>
      <c r="AJ130" s="16"/>
      <c r="AK130" s="16"/>
      <c r="AL130" s="16"/>
    </row>
    <row r="131" spans="1:38" ht="138.75" customHeight="1">
      <c r="A131" s="19"/>
      <c r="B131" s="21">
        <v>3110</v>
      </c>
      <c r="C131" s="130" t="s">
        <v>59</v>
      </c>
      <c r="D131" s="131" t="s">
        <v>195</v>
      </c>
      <c r="E131" s="213">
        <v>46761.8</v>
      </c>
      <c r="F131" s="214"/>
      <c r="G131" s="214"/>
      <c r="H131" s="215">
        <f>I131+V131</f>
        <v>0</v>
      </c>
      <c r="I131" s="215"/>
      <c r="J131" s="326"/>
      <c r="K131" s="326"/>
      <c r="L131" s="326"/>
      <c r="M131" s="326"/>
      <c r="N131" s="217"/>
      <c r="O131" s="214"/>
      <c r="P131" s="214"/>
      <c r="Q131" s="214"/>
      <c r="R131" s="214"/>
      <c r="S131" s="214"/>
      <c r="T131" s="214"/>
      <c r="U131" s="214"/>
      <c r="V131" s="205">
        <f>J131+K131+L131+M131+N131+O131+P131+Q131+R131+S131+T131+U131</f>
        <v>0</v>
      </c>
      <c r="W131" s="205">
        <v>0</v>
      </c>
      <c r="X131" s="195">
        <f>E131-H131</f>
        <v>46761.8</v>
      </c>
      <c r="Y131" s="195">
        <f t="shared" si="64"/>
        <v>0</v>
      </c>
      <c r="Z131" s="43"/>
      <c r="AA131" s="43"/>
      <c r="AB131" s="43"/>
      <c r="AC131" s="43"/>
      <c r="AD131" s="43"/>
      <c r="AE131" s="43"/>
      <c r="AF131" s="43"/>
      <c r="AG131" s="16"/>
      <c r="AH131" s="16"/>
      <c r="AI131" s="16"/>
      <c r="AJ131" s="16"/>
      <c r="AK131" s="16"/>
      <c r="AL131" s="16"/>
    </row>
    <row r="132" spans="1:38" ht="79.5" customHeight="1">
      <c r="A132" s="84"/>
      <c r="B132" s="93">
        <v>611200</v>
      </c>
      <c r="C132" s="135" t="s">
        <v>207</v>
      </c>
      <c r="D132" s="163"/>
      <c r="E132" s="212">
        <f>E133</f>
        <v>156050</v>
      </c>
      <c r="F132" s="212">
        <f t="shared" ref="F132:X132" si="73">F133</f>
        <v>0</v>
      </c>
      <c r="G132" s="212">
        <f t="shared" si="73"/>
        <v>0</v>
      </c>
      <c r="H132" s="212">
        <f t="shared" si="73"/>
        <v>0</v>
      </c>
      <c r="I132" s="212">
        <f t="shared" si="73"/>
        <v>0</v>
      </c>
      <c r="J132" s="212">
        <f t="shared" si="73"/>
        <v>0</v>
      </c>
      <c r="K132" s="212">
        <f t="shared" si="73"/>
        <v>0</v>
      </c>
      <c r="L132" s="212">
        <f t="shared" si="73"/>
        <v>0</v>
      </c>
      <c r="M132" s="212">
        <f t="shared" si="73"/>
        <v>0</v>
      </c>
      <c r="N132" s="212">
        <f t="shared" si="73"/>
        <v>0</v>
      </c>
      <c r="O132" s="212">
        <f t="shared" si="73"/>
        <v>0</v>
      </c>
      <c r="P132" s="212">
        <f t="shared" si="73"/>
        <v>0</v>
      </c>
      <c r="Q132" s="212">
        <f t="shared" si="73"/>
        <v>0</v>
      </c>
      <c r="R132" s="212">
        <f t="shared" si="73"/>
        <v>0</v>
      </c>
      <c r="S132" s="212">
        <f t="shared" si="73"/>
        <v>0</v>
      </c>
      <c r="T132" s="212">
        <f t="shared" si="73"/>
        <v>0</v>
      </c>
      <c r="U132" s="212">
        <f t="shared" si="73"/>
        <v>0</v>
      </c>
      <c r="V132" s="212">
        <f t="shared" si="73"/>
        <v>0</v>
      </c>
      <c r="W132" s="212">
        <f t="shared" si="73"/>
        <v>0</v>
      </c>
      <c r="X132" s="212">
        <f t="shared" si="73"/>
        <v>156050</v>
      </c>
      <c r="Y132" s="195">
        <f t="shared" si="64"/>
        <v>0</v>
      </c>
      <c r="Z132" s="43"/>
      <c r="AA132" s="43"/>
      <c r="AB132" s="43"/>
      <c r="AC132" s="43"/>
      <c r="AD132" s="43"/>
      <c r="AE132" s="43"/>
      <c r="AF132" s="43"/>
      <c r="AG132" s="16"/>
      <c r="AH132" s="16"/>
      <c r="AI132" s="16"/>
      <c r="AJ132" s="16"/>
      <c r="AK132" s="16"/>
      <c r="AL132" s="16"/>
    </row>
    <row r="133" spans="1:38" ht="77.25" customHeight="1">
      <c r="A133" s="19"/>
      <c r="B133" s="21">
        <v>3110</v>
      </c>
      <c r="C133" s="130" t="s">
        <v>59</v>
      </c>
      <c r="D133" s="249" t="s">
        <v>208</v>
      </c>
      <c r="E133" s="213">
        <v>156050</v>
      </c>
      <c r="F133" s="195"/>
      <c r="G133" s="195"/>
      <c r="H133" s="196">
        <f>V133</f>
        <v>0</v>
      </c>
      <c r="I133" s="196"/>
      <c r="J133" s="219"/>
      <c r="K133" s="219"/>
      <c r="L133" s="219"/>
      <c r="M133" s="219"/>
      <c r="N133" s="205"/>
      <c r="O133" s="195"/>
      <c r="P133" s="195"/>
      <c r="Q133" s="195"/>
      <c r="R133" s="195"/>
      <c r="S133" s="195"/>
      <c r="T133" s="195"/>
      <c r="U133" s="195"/>
      <c r="V133" s="205">
        <f>J133+K133</f>
        <v>0</v>
      </c>
      <c r="W133" s="194">
        <v>0</v>
      </c>
      <c r="X133" s="195">
        <f>E133-H133</f>
        <v>156050</v>
      </c>
      <c r="Y133" s="195">
        <f t="shared" si="64"/>
        <v>0</v>
      </c>
      <c r="Z133" s="43"/>
      <c r="AA133" s="43"/>
      <c r="AB133" s="43"/>
      <c r="AC133" s="43"/>
      <c r="AD133" s="43"/>
      <c r="AE133" s="43"/>
      <c r="AF133" s="43"/>
      <c r="AG133" s="16"/>
      <c r="AH133" s="16"/>
      <c r="AI133" s="16"/>
      <c r="AJ133" s="16"/>
      <c r="AK133" s="16"/>
      <c r="AL133" s="16"/>
    </row>
    <row r="134" spans="1:38" ht="56.25" customHeight="1">
      <c r="A134" s="66"/>
      <c r="B134" s="101">
        <v>617321</v>
      </c>
      <c r="C134" s="135" t="s">
        <v>38</v>
      </c>
      <c r="D134" s="313"/>
      <c r="E134" s="208">
        <f>E135+E136</f>
        <v>1249000</v>
      </c>
      <c r="F134" s="208">
        <f t="shared" ref="F134:W134" si="74">F135+F136</f>
        <v>0</v>
      </c>
      <c r="G134" s="208">
        <f t="shared" si="74"/>
        <v>0</v>
      </c>
      <c r="H134" s="208">
        <f t="shared" si="74"/>
        <v>0</v>
      </c>
      <c r="I134" s="208">
        <f t="shared" si="74"/>
        <v>0</v>
      </c>
      <c r="J134" s="208">
        <f t="shared" si="74"/>
        <v>0</v>
      </c>
      <c r="K134" s="208">
        <f t="shared" si="74"/>
        <v>0</v>
      </c>
      <c r="L134" s="208">
        <f t="shared" si="74"/>
        <v>0</v>
      </c>
      <c r="M134" s="208">
        <f t="shared" si="74"/>
        <v>0</v>
      </c>
      <c r="N134" s="208">
        <f t="shared" si="74"/>
        <v>0</v>
      </c>
      <c r="O134" s="208">
        <f t="shared" si="74"/>
        <v>0</v>
      </c>
      <c r="P134" s="208">
        <f t="shared" si="74"/>
        <v>0</v>
      </c>
      <c r="Q134" s="208">
        <f t="shared" si="74"/>
        <v>0</v>
      </c>
      <c r="R134" s="208">
        <f t="shared" si="74"/>
        <v>0</v>
      </c>
      <c r="S134" s="208">
        <f t="shared" si="74"/>
        <v>0</v>
      </c>
      <c r="T134" s="208">
        <f t="shared" si="74"/>
        <v>0</v>
      </c>
      <c r="U134" s="208">
        <f t="shared" si="74"/>
        <v>0</v>
      </c>
      <c r="V134" s="208">
        <f t="shared" si="74"/>
        <v>0</v>
      </c>
      <c r="W134" s="208">
        <f t="shared" si="74"/>
        <v>0</v>
      </c>
      <c r="X134" s="208">
        <f>X135+X136</f>
        <v>1249000</v>
      </c>
      <c r="Y134" s="195">
        <f t="shared" si="64"/>
        <v>0</v>
      </c>
      <c r="Z134" s="43"/>
      <c r="AA134" s="43"/>
      <c r="AB134" s="43"/>
      <c r="AC134" s="43"/>
      <c r="AD134" s="43"/>
      <c r="AE134" s="43"/>
      <c r="AF134" s="43"/>
      <c r="AG134" s="16"/>
      <c r="AH134" s="16"/>
      <c r="AI134" s="16"/>
      <c r="AJ134" s="16"/>
      <c r="AK134" s="16"/>
      <c r="AL134" s="16"/>
    </row>
    <row r="135" spans="1:38" ht="74.25" customHeight="1">
      <c r="A135" s="19"/>
      <c r="B135" s="21">
        <v>3132</v>
      </c>
      <c r="C135" s="130" t="s">
        <v>2</v>
      </c>
      <c r="D135" s="171" t="s">
        <v>196</v>
      </c>
      <c r="E135" s="213">
        <v>49000</v>
      </c>
      <c r="F135" s="195"/>
      <c r="G135" s="195"/>
      <c r="H135" s="196">
        <f>I135+V135</f>
        <v>0</v>
      </c>
      <c r="I135" s="196"/>
      <c r="J135" s="219"/>
      <c r="K135" s="219"/>
      <c r="L135" s="219"/>
      <c r="M135" s="219"/>
      <c r="N135" s="205"/>
      <c r="O135" s="195"/>
      <c r="P135" s="195"/>
      <c r="Q135" s="195"/>
      <c r="R135" s="195"/>
      <c r="S135" s="195"/>
      <c r="T135" s="195"/>
      <c r="U135" s="195"/>
      <c r="V135" s="205">
        <f>J135+K135+L135+M135+N135+O135+P135+Q135+R135+S135+T135+U135</f>
        <v>0</v>
      </c>
      <c r="W135" s="194">
        <v>0</v>
      </c>
      <c r="X135" s="195">
        <f>E135-H135</f>
        <v>49000</v>
      </c>
      <c r="Y135" s="195">
        <f t="shared" si="64"/>
        <v>0</v>
      </c>
      <c r="Z135" s="43"/>
      <c r="AA135" s="43"/>
      <c r="AB135" s="43"/>
      <c r="AC135" s="43"/>
      <c r="AD135" s="43"/>
      <c r="AE135" s="43"/>
      <c r="AF135" s="43"/>
      <c r="AG135" s="16"/>
      <c r="AH135" s="16"/>
      <c r="AI135" s="16"/>
      <c r="AJ135" s="16"/>
      <c r="AK135" s="16"/>
      <c r="AL135" s="16"/>
    </row>
    <row r="136" spans="1:38" ht="72" customHeight="1">
      <c r="A136" s="19"/>
      <c r="B136" s="21">
        <v>3132</v>
      </c>
      <c r="C136" s="130" t="s">
        <v>2</v>
      </c>
      <c r="D136" s="171" t="s">
        <v>197</v>
      </c>
      <c r="E136" s="213">
        <v>1200000</v>
      </c>
      <c r="F136" s="195"/>
      <c r="G136" s="195"/>
      <c r="H136" s="196">
        <f>I136+V136</f>
        <v>0</v>
      </c>
      <c r="I136" s="196"/>
      <c r="J136" s="219"/>
      <c r="K136" s="219"/>
      <c r="L136" s="219"/>
      <c r="M136" s="219"/>
      <c r="N136" s="205"/>
      <c r="O136" s="195"/>
      <c r="P136" s="195"/>
      <c r="Q136" s="195"/>
      <c r="R136" s="195"/>
      <c r="S136" s="195"/>
      <c r="T136" s="195"/>
      <c r="U136" s="195"/>
      <c r="V136" s="205">
        <f>J136+K136+L136+M136+N136+O136+P136+Q136+R136+S136+T136+U136</f>
        <v>0</v>
      </c>
      <c r="W136" s="194">
        <v>0</v>
      </c>
      <c r="X136" s="195">
        <f>E136-H136</f>
        <v>1200000</v>
      </c>
      <c r="Y136" s="195">
        <f t="shared" si="64"/>
        <v>0</v>
      </c>
      <c r="Z136" s="43"/>
      <c r="AA136" s="43"/>
      <c r="AB136" s="43"/>
      <c r="AC136" s="43"/>
      <c r="AD136" s="43"/>
      <c r="AE136" s="43"/>
      <c r="AF136" s="43"/>
      <c r="AG136" s="16"/>
      <c r="AH136" s="16"/>
      <c r="AI136" s="16"/>
      <c r="AJ136" s="16"/>
      <c r="AK136" s="16"/>
      <c r="AL136" s="16"/>
    </row>
    <row r="137" spans="1:38" ht="140.25" hidden="1" customHeight="1">
      <c r="A137" s="84"/>
      <c r="B137" s="93">
        <v>617363</v>
      </c>
      <c r="C137" s="91" t="s">
        <v>44</v>
      </c>
      <c r="D137" s="166"/>
      <c r="E137" s="212">
        <f>E138+E139+E140+E141+E142+E143+E144+E145+E146+E147+E148+E149</f>
        <v>0</v>
      </c>
      <c r="F137" s="212">
        <f t="shared" ref="F137:X137" si="75">F138+F139+F140+F141+F142+F143+F144+F145+F146+F147+F148+F149</f>
        <v>0</v>
      </c>
      <c r="G137" s="212">
        <f t="shared" si="75"/>
        <v>0</v>
      </c>
      <c r="H137" s="212">
        <f t="shared" si="75"/>
        <v>0</v>
      </c>
      <c r="I137" s="212">
        <f t="shared" si="75"/>
        <v>0</v>
      </c>
      <c r="J137" s="212">
        <f t="shared" si="75"/>
        <v>0</v>
      </c>
      <c r="K137" s="212">
        <f t="shared" si="75"/>
        <v>0</v>
      </c>
      <c r="L137" s="212">
        <f t="shared" si="75"/>
        <v>0</v>
      </c>
      <c r="M137" s="212">
        <f t="shared" si="75"/>
        <v>0</v>
      </c>
      <c r="N137" s="212">
        <f t="shared" si="75"/>
        <v>0</v>
      </c>
      <c r="O137" s="212">
        <f t="shared" si="75"/>
        <v>0</v>
      </c>
      <c r="P137" s="212">
        <f t="shared" si="75"/>
        <v>0</v>
      </c>
      <c r="Q137" s="212">
        <f t="shared" si="75"/>
        <v>0</v>
      </c>
      <c r="R137" s="212">
        <f t="shared" si="75"/>
        <v>0</v>
      </c>
      <c r="S137" s="212">
        <f t="shared" si="75"/>
        <v>0</v>
      </c>
      <c r="T137" s="212">
        <f t="shared" si="75"/>
        <v>0</v>
      </c>
      <c r="U137" s="212">
        <f t="shared" si="75"/>
        <v>0</v>
      </c>
      <c r="V137" s="212">
        <f t="shared" si="75"/>
        <v>0</v>
      </c>
      <c r="W137" s="212">
        <f>W138+W139+W140+W141+W142+W143+W144+W145+W146+W147+W148+W149</f>
        <v>0</v>
      </c>
      <c r="X137" s="212">
        <f t="shared" si="75"/>
        <v>0</v>
      </c>
      <c r="Y137" s="195" t="e">
        <f t="shared" si="64"/>
        <v>#DIV/0!</v>
      </c>
      <c r="Z137" s="43"/>
      <c r="AA137" s="43"/>
      <c r="AB137" s="43"/>
      <c r="AC137" s="43"/>
      <c r="AD137" s="43"/>
      <c r="AE137" s="43"/>
      <c r="AF137" s="43"/>
      <c r="AG137" s="16"/>
      <c r="AH137" s="16"/>
      <c r="AI137" s="16"/>
      <c r="AJ137" s="16"/>
      <c r="AK137" s="16"/>
      <c r="AL137" s="16"/>
    </row>
    <row r="138" spans="1:38" ht="105.75" hidden="1" customHeight="1">
      <c r="A138" s="19"/>
      <c r="B138" s="21">
        <v>3110</v>
      </c>
      <c r="C138" s="130" t="s">
        <v>59</v>
      </c>
      <c r="D138" s="131"/>
      <c r="E138" s="213"/>
      <c r="F138" s="195"/>
      <c r="G138" s="195"/>
      <c r="H138" s="196">
        <f>I138+V138</f>
        <v>0</v>
      </c>
      <c r="I138" s="196"/>
      <c r="J138" s="219"/>
      <c r="K138" s="219"/>
      <c r="L138" s="219"/>
      <c r="M138" s="219"/>
      <c r="N138" s="205"/>
      <c r="O138" s="195"/>
      <c r="P138" s="195"/>
      <c r="Q138" s="195"/>
      <c r="R138" s="195"/>
      <c r="S138" s="195"/>
      <c r="T138" s="195"/>
      <c r="U138" s="195"/>
      <c r="V138" s="205">
        <f>J138+K138+L138+M138+N138</f>
        <v>0</v>
      </c>
      <c r="W138" s="240"/>
      <c r="X138" s="195">
        <f>E138-H138</f>
        <v>0</v>
      </c>
      <c r="Y138" s="195" t="e">
        <f t="shared" si="64"/>
        <v>#DIV/0!</v>
      </c>
      <c r="Z138" s="43"/>
      <c r="AA138" s="43"/>
      <c r="AB138" s="43"/>
      <c r="AC138" s="43"/>
      <c r="AD138" s="43"/>
      <c r="AE138" s="43"/>
      <c r="AF138" s="43"/>
      <c r="AG138" s="16"/>
      <c r="AH138" s="16"/>
      <c r="AI138" s="16"/>
      <c r="AJ138" s="16"/>
      <c r="AK138" s="16"/>
      <c r="AL138" s="16"/>
    </row>
    <row r="139" spans="1:38" ht="59.25" hidden="1" customHeight="1">
      <c r="A139" s="19"/>
      <c r="B139" s="21">
        <v>3110</v>
      </c>
      <c r="C139" s="130" t="s">
        <v>59</v>
      </c>
      <c r="D139" s="192"/>
      <c r="E139" s="210"/>
      <c r="F139" s="195"/>
      <c r="G139" s="195"/>
      <c r="H139" s="196">
        <f>I139+V139</f>
        <v>0</v>
      </c>
      <c r="I139" s="196"/>
      <c r="J139" s="219"/>
      <c r="K139" s="219"/>
      <c r="L139" s="219"/>
      <c r="M139" s="219"/>
      <c r="N139" s="205"/>
      <c r="O139" s="195"/>
      <c r="P139" s="195"/>
      <c r="Q139" s="195"/>
      <c r="R139" s="195"/>
      <c r="S139" s="195"/>
      <c r="T139" s="195"/>
      <c r="U139" s="195"/>
      <c r="V139" s="205">
        <f>J139+K139+L139+M139+N139</f>
        <v>0</v>
      </c>
      <c r="W139" s="240"/>
      <c r="X139" s="195">
        <f t="shared" ref="X139:X149" si="76">E139-H139</f>
        <v>0</v>
      </c>
      <c r="Y139" s="195" t="e">
        <f t="shared" si="64"/>
        <v>#DIV/0!</v>
      </c>
      <c r="Z139" s="43"/>
      <c r="AA139" s="43"/>
      <c r="AB139" s="43"/>
      <c r="AC139" s="43"/>
      <c r="AD139" s="43"/>
      <c r="AE139" s="43"/>
      <c r="AF139" s="43"/>
      <c r="AG139" s="16"/>
      <c r="AH139" s="16"/>
      <c r="AI139" s="16"/>
      <c r="AJ139" s="16"/>
      <c r="AK139" s="16"/>
      <c r="AL139" s="16"/>
    </row>
    <row r="140" spans="1:38" ht="59.25" hidden="1" customHeight="1">
      <c r="A140" s="19"/>
      <c r="B140" s="21">
        <v>3110</v>
      </c>
      <c r="C140" s="130" t="s">
        <v>59</v>
      </c>
      <c r="D140" s="171"/>
      <c r="E140" s="210"/>
      <c r="F140" s="195"/>
      <c r="G140" s="195"/>
      <c r="H140" s="196">
        <f t="shared" ref="H140:H149" si="77">I140+V140</f>
        <v>0</v>
      </c>
      <c r="I140" s="196"/>
      <c r="J140" s="219"/>
      <c r="K140" s="219"/>
      <c r="L140" s="219"/>
      <c r="M140" s="219"/>
      <c r="N140" s="205"/>
      <c r="O140" s="195"/>
      <c r="P140" s="195"/>
      <c r="Q140" s="195"/>
      <c r="R140" s="195"/>
      <c r="S140" s="195"/>
      <c r="T140" s="195"/>
      <c r="U140" s="195"/>
      <c r="V140" s="205">
        <f t="shared" ref="V140:V149" si="78">J140+K140+L140+M140+N140</f>
        <v>0</v>
      </c>
      <c r="W140" s="240"/>
      <c r="X140" s="195">
        <f t="shared" si="76"/>
        <v>0</v>
      </c>
      <c r="Y140" s="195" t="e">
        <f t="shared" si="64"/>
        <v>#DIV/0!</v>
      </c>
      <c r="Z140" s="43"/>
      <c r="AA140" s="43"/>
      <c r="AB140" s="43"/>
      <c r="AC140" s="43"/>
      <c r="AD140" s="43"/>
      <c r="AE140" s="43"/>
      <c r="AF140" s="43"/>
      <c r="AG140" s="16"/>
      <c r="AH140" s="16"/>
      <c r="AI140" s="16"/>
      <c r="AJ140" s="16"/>
      <c r="AK140" s="16"/>
      <c r="AL140" s="16"/>
    </row>
    <row r="141" spans="1:38" ht="59.25" hidden="1" customHeight="1">
      <c r="A141" s="19"/>
      <c r="B141" s="21">
        <v>3110</v>
      </c>
      <c r="C141" s="130" t="s">
        <v>59</v>
      </c>
      <c r="D141" s="171"/>
      <c r="E141" s="210"/>
      <c r="F141" s="195"/>
      <c r="G141" s="195"/>
      <c r="H141" s="196">
        <f t="shared" si="77"/>
        <v>0</v>
      </c>
      <c r="I141" s="196"/>
      <c r="J141" s="219"/>
      <c r="K141" s="219"/>
      <c r="L141" s="219"/>
      <c r="M141" s="219"/>
      <c r="N141" s="205"/>
      <c r="O141" s="195"/>
      <c r="P141" s="195"/>
      <c r="Q141" s="195"/>
      <c r="R141" s="195"/>
      <c r="S141" s="195"/>
      <c r="T141" s="195"/>
      <c r="U141" s="195"/>
      <c r="V141" s="205">
        <f>J141+K141+L141</f>
        <v>0</v>
      </c>
      <c r="W141" s="240"/>
      <c r="X141" s="195">
        <f t="shared" si="76"/>
        <v>0</v>
      </c>
      <c r="Y141" s="195" t="e">
        <f t="shared" si="64"/>
        <v>#DIV/0!</v>
      </c>
      <c r="Z141" s="43"/>
      <c r="AA141" s="43"/>
      <c r="AB141" s="43"/>
      <c r="AC141" s="43"/>
      <c r="AD141" s="43"/>
      <c r="AE141" s="43"/>
      <c r="AF141" s="43"/>
      <c r="AG141" s="16"/>
      <c r="AH141" s="16"/>
      <c r="AI141" s="16"/>
      <c r="AJ141" s="16"/>
      <c r="AK141" s="16"/>
      <c r="AL141" s="16"/>
    </row>
    <row r="142" spans="1:38" ht="59.25" hidden="1" customHeight="1">
      <c r="A142" s="19"/>
      <c r="B142" s="21">
        <v>3110</v>
      </c>
      <c r="C142" s="130" t="s">
        <v>59</v>
      </c>
      <c r="D142" s="171"/>
      <c r="E142" s="210"/>
      <c r="F142" s="195"/>
      <c r="G142" s="195"/>
      <c r="H142" s="196">
        <f t="shared" si="77"/>
        <v>0</v>
      </c>
      <c r="I142" s="196"/>
      <c r="J142" s="219"/>
      <c r="K142" s="219"/>
      <c r="L142" s="219"/>
      <c r="M142" s="219"/>
      <c r="N142" s="205"/>
      <c r="O142" s="195"/>
      <c r="P142" s="195"/>
      <c r="Q142" s="195"/>
      <c r="R142" s="195"/>
      <c r="S142" s="195"/>
      <c r="T142" s="195"/>
      <c r="U142" s="195"/>
      <c r="V142" s="205">
        <f t="shared" si="78"/>
        <v>0</v>
      </c>
      <c r="W142" s="240"/>
      <c r="X142" s="195">
        <f t="shared" si="76"/>
        <v>0</v>
      </c>
      <c r="Y142" s="195" t="e">
        <f t="shared" si="64"/>
        <v>#DIV/0!</v>
      </c>
      <c r="Z142" s="43"/>
      <c r="AA142" s="43"/>
      <c r="AB142" s="43"/>
      <c r="AC142" s="43"/>
      <c r="AD142" s="43"/>
      <c r="AE142" s="43"/>
      <c r="AF142" s="43"/>
      <c r="AG142" s="16"/>
      <c r="AH142" s="16"/>
      <c r="AI142" s="16"/>
      <c r="AJ142" s="16"/>
      <c r="AK142" s="16"/>
      <c r="AL142" s="16"/>
    </row>
    <row r="143" spans="1:38" ht="59.25" hidden="1" customHeight="1">
      <c r="A143" s="19"/>
      <c r="B143" s="21">
        <v>3110</v>
      </c>
      <c r="C143" s="130" t="s">
        <v>59</v>
      </c>
      <c r="D143" s="171"/>
      <c r="E143" s="210"/>
      <c r="F143" s="195"/>
      <c r="G143" s="195"/>
      <c r="H143" s="196">
        <f t="shared" si="77"/>
        <v>0</v>
      </c>
      <c r="I143" s="196"/>
      <c r="J143" s="219"/>
      <c r="K143" s="219"/>
      <c r="L143" s="219"/>
      <c r="M143" s="219"/>
      <c r="N143" s="205"/>
      <c r="O143" s="195"/>
      <c r="P143" s="195"/>
      <c r="Q143" s="195"/>
      <c r="R143" s="195"/>
      <c r="S143" s="195"/>
      <c r="T143" s="195"/>
      <c r="U143" s="195"/>
      <c r="V143" s="205">
        <f t="shared" si="78"/>
        <v>0</v>
      </c>
      <c r="W143" s="240"/>
      <c r="X143" s="195">
        <f t="shared" si="76"/>
        <v>0</v>
      </c>
      <c r="Y143" s="195" t="e">
        <f t="shared" si="64"/>
        <v>#DIV/0!</v>
      </c>
      <c r="Z143" s="43"/>
      <c r="AA143" s="43"/>
      <c r="AB143" s="43"/>
      <c r="AC143" s="43"/>
      <c r="AD143" s="43"/>
      <c r="AE143" s="43"/>
      <c r="AF143" s="43"/>
      <c r="AG143" s="16"/>
      <c r="AH143" s="16"/>
      <c r="AI143" s="16"/>
      <c r="AJ143" s="16"/>
      <c r="AK143" s="16"/>
      <c r="AL143" s="16"/>
    </row>
    <row r="144" spans="1:38" ht="59.25" hidden="1" customHeight="1">
      <c r="A144" s="19"/>
      <c r="B144" s="21">
        <v>3110</v>
      </c>
      <c r="C144" s="130" t="s">
        <v>59</v>
      </c>
      <c r="D144" s="171"/>
      <c r="E144" s="210"/>
      <c r="F144" s="195"/>
      <c r="G144" s="195"/>
      <c r="H144" s="196">
        <f t="shared" si="77"/>
        <v>0</v>
      </c>
      <c r="I144" s="196"/>
      <c r="J144" s="219"/>
      <c r="K144" s="219"/>
      <c r="L144" s="219"/>
      <c r="M144" s="219"/>
      <c r="N144" s="205"/>
      <c r="O144" s="195"/>
      <c r="P144" s="195"/>
      <c r="Q144" s="195"/>
      <c r="R144" s="195"/>
      <c r="S144" s="195"/>
      <c r="T144" s="195"/>
      <c r="U144" s="195"/>
      <c r="V144" s="205">
        <f t="shared" si="78"/>
        <v>0</v>
      </c>
      <c r="W144" s="240"/>
      <c r="X144" s="195">
        <f t="shared" si="76"/>
        <v>0</v>
      </c>
      <c r="Y144" s="195" t="e">
        <f t="shared" si="64"/>
        <v>#DIV/0!</v>
      </c>
      <c r="Z144" s="43"/>
      <c r="AA144" s="43"/>
      <c r="AB144" s="43"/>
      <c r="AC144" s="43"/>
      <c r="AD144" s="43"/>
      <c r="AE144" s="43"/>
      <c r="AF144" s="43"/>
      <c r="AG144" s="16"/>
      <c r="AH144" s="16"/>
      <c r="AI144" s="16"/>
      <c r="AJ144" s="16"/>
      <c r="AK144" s="16"/>
      <c r="AL144" s="16"/>
    </row>
    <row r="145" spans="1:38" ht="102.75" hidden="1" customHeight="1">
      <c r="A145" s="19"/>
      <c r="B145" s="21">
        <v>3110</v>
      </c>
      <c r="C145" s="130" t="s">
        <v>59</v>
      </c>
      <c r="D145" s="171"/>
      <c r="E145" s="210"/>
      <c r="F145" s="195"/>
      <c r="G145" s="195"/>
      <c r="H145" s="196">
        <f t="shared" si="77"/>
        <v>0</v>
      </c>
      <c r="I145" s="196"/>
      <c r="J145" s="219"/>
      <c r="K145" s="219"/>
      <c r="L145" s="219"/>
      <c r="M145" s="205"/>
      <c r="N145" s="205"/>
      <c r="O145" s="195"/>
      <c r="P145" s="195"/>
      <c r="Q145" s="195"/>
      <c r="R145" s="195"/>
      <c r="S145" s="195"/>
      <c r="T145" s="195"/>
      <c r="U145" s="195"/>
      <c r="V145" s="205">
        <f t="shared" si="78"/>
        <v>0</v>
      </c>
      <c r="W145" s="240"/>
      <c r="X145" s="195">
        <f t="shared" si="76"/>
        <v>0</v>
      </c>
      <c r="Y145" s="195" t="e">
        <f t="shared" si="64"/>
        <v>#DIV/0!</v>
      </c>
      <c r="Z145" s="43"/>
      <c r="AA145" s="43"/>
      <c r="AB145" s="43"/>
      <c r="AC145" s="43"/>
      <c r="AD145" s="43"/>
      <c r="AE145" s="43"/>
      <c r="AF145" s="43"/>
      <c r="AG145" s="16"/>
      <c r="AH145" s="16"/>
      <c r="AI145" s="16"/>
      <c r="AJ145" s="16"/>
      <c r="AK145" s="16"/>
      <c r="AL145" s="16"/>
    </row>
    <row r="146" spans="1:38" ht="59.25" hidden="1" customHeight="1">
      <c r="A146" s="19"/>
      <c r="B146" s="21">
        <v>3110</v>
      </c>
      <c r="C146" s="130" t="s">
        <v>59</v>
      </c>
      <c r="D146" s="132"/>
      <c r="E146" s="210"/>
      <c r="F146" s="195"/>
      <c r="G146" s="195"/>
      <c r="H146" s="196">
        <f t="shared" si="77"/>
        <v>0</v>
      </c>
      <c r="I146" s="196"/>
      <c r="J146" s="219"/>
      <c r="K146" s="219"/>
      <c r="L146" s="219"/>
      <c r="M146" s="219"/>
      <c r="N146" s="205"/>
      <c r="O146" s="195"/>
      <c r="P146" s="195"/>
      <c r="Q146" s="195"/>
      <c r="R146" s="195"/>
      <c r="S146" s="195"/>
      <c r="T146" s="195"/>
      <c r="U146" s="195"/>
      <c r="V146" s="205">
        <f t="shared" si="78"/>
        <v>0</v>
      </c>
      <c r="W146" s="240"/>
      <c r="X146" s="195">
        <f t="shared" si="76"/>
        <v>0</v>
      </c>
      <c r="Y146" s="195" t="e">
        <f t="shared" si="64"/>
        <v>#DIV/0!</v>
      </c>
      <c r="Z146" s="43"/>
      <c r="AA146" s="43"/>
      <c r="AB146" s="43"/>
      <c r="AC146" s="43"/>
      <c r="AD146" s="43"/>
      <c r="AE146" s="43"/>
      <c r="AF146" s="43"/>
      <c r="AG146" s="16"/>
      <c r="AH146" s="16"/>
      <c r="AI146" s="16"/>
      <c r="AJ146" s="16"/>
      <c r="AK146" s="16"/>
      <c r="AL146" s="16"/>
    </row>
    <row r="147" spans="1:38" ht="107.25" hidden="1" customHeight="1">
      <c r="A147" s="19"/>
      <c r="B147" s="21">
        <v>3110</v>
      </c>
      <c r="C147" s="130" t="s">
        <v>59</v>
      </c>
      <c r="D147" s="132"/>
      <c r="E147" s="210"/>
      <c r="F147" s="195"/>
      <c r="G147" s="195"/>
      <c r="H147" s="196">
        <f>I147+V147</f>
        <v>0</v>
      </c>
      <c r="I147" s="196"/>
      <c r="J147" s="219"/>
      <c r="K147" s="219"/>
      <c r="L147" s="219"/>
      <c r="M147" s="219"/>
      <c r="N147" s="205"/>
      <c r="O147" s="195"/>
      <c r="P147" s="195"/>
      <c r="Q147" s="195"/>
      <c r="R147" s="195"/>
      <c r="S147" s="195"/>
      <c r="T147" s="195"/>
      <c r="U147" s="195"/>
      <c r="V147" s="205">
        <f t="shared" si="78"/>
        <v>0</v>
      </c>
      <c r="W147" s="240"/>
      <c r="X147" s="195">
        <f t="shared" si="76"/>
        <v>0</v>
      </c>
      <c r="Y147" s="195" t="e">
        <f t="shared" si="64"/>
        <v>#DIV/0!</v>
      </c>
      <c r="Z147" s="43"/>
      <c r="AA147" s="43"/>
      <c r="AB147" s="43"/>
      <c r="AC147" s="43"/>
      <c r="AD147" s="43"/>
      <c r="AE147" s="43"/>
      <c r="AF147" s="43"/>
      <c r="AG147" s="16"/>
      <c r="AH147" s="16"/>
      <c r="AI147" s="16"/>
      <c r="AJ147" s="16"/>
      <c r="AK147" s="16"/>
      <c r="AL147" s="16"/>
    </row>
    <row r="148" spans="1:38" ht="59.25" hidden="1" customHeight="1">
      <c r="A148" s="19"/>
      <c r="B148" s="21">
        <v>3110</v>
      </c>
      <c r="C148" s="130" t="s">
        <v>59</v>
      </c>
      <c r="D148" s="132"/>
      <c r="E148" s="210"/>
      <c r="F148" s="195"/>
      <c r="G148" s="195"/>
      <c r="H148" s="196">
        <f>I148+V148</f>
        <v>0</v>
      </c>
      <c r="I148" s="196"/>
      <c r="J148" s="219"/>
      <c r="K148" s="219"/>
      <c r="L148" s="219"/>
      <c r="M148" s="219"/>
      <c r="N148" s="336"/>
      <c r="O148" s="337"/>
      <c r="P148" s="195"/>
      <c r="Q148" s="195"/>
      <c r="R148" s="195"/>
      <c r="S148" s="195"/>
      <c r="T148" s="195"/>
      <c r="U148" s="195"/>
      <c r="V148" s="205">
        <f>J148+K148+L148+M148+N148+O148+P148+Q148+R148</f>
        <v>0</v>
      </c>
      <c r="W148" s="240"/>
      <c r="X148" s="195">
        <f t="shared" si="76"/>
        <v>0</v>
      </c>
      <c r="Y148" s="195" t="e">
        <f t="shared" si="64"/>
        <v>#DIV/0!</v>
      </c>
      <c r="Z148" s="43"/>
      <c r="AA148" s="43"/>
      <c r="AB148" s="43"/>
      <c r="AC148" s="43"/>
      <c r="AD148" s="43"/>
      <c r="AE148" s="43"/>
      <c r="AF148" s="43"/>
      <c r="AG148" s="16"/>
      <c r="AH148" s="16"/>
      <c r="AI148" s="16"/>
      <c r="AJ148" s="16"/>
      <c r="AK148" s="16"/>
      <c r="AL148" s="16"/>
    </row>
    <row r="149" spans="1:38" ht="59.25" hidden="1" customHeight="1">
      <c r="A149" s="19"/>
      <c r="B149" s="21">
        <v>3110</v>
      </c>
      <c r="C149" s="130" t="s">
        <v>59</v>
      </c>
      <c r="D149" s="132"/>
      <c r="E149" s="210"/>
      <c r="F149" s="195"/>
      <c r="G149" s="195"/>
      <c r="H149" s="196">
        <f t="shared" si="77"/>
        <v>0</v>
      </c>
      <c r="I149" s="196"/>
      <c r="J149" s="219"/>
      <c r="K149" s="219"/>
      <c r="L149" s="219"/>
      <c r="M149" s="219"/>
      <c r="N149" s="205"/>
      <c r="O149" s="195"/>
      <c r="P149" s="195"/>
      <c r="Q149" s="195"/>
      <c r="R149" s="195"/>
      <c r="S149" s="195"/>
      <c r="T149" s="195"/>
      <c r="U149" s="195"/>
      <c r="V149" s="205">
        <f t="shared" si="78"/>
        <v>0</v>
      </c>
      <c r="W149" s="240"/>
      <c r="X149" s="195">
        <f t="shared" si="76"/>
        <v>0</v>
      </c>
      <c r="Y149" s="195" t="e">
        <f t="shared" si="64"/>
        <v>#DIV/0!</v>
      </c>
      <c r="Z149" s="43"/>
      <c r="AA149" s="43"/>
      <c r="AB149" s="43"/>
      <c r="AC149" s="43"/>
      <c r="AD149" s="43"/>
      <c r="AE149" s="43"/>
      <c r="AF149" s="43"/>
      <c r="AG149" s="16"/>
      <c r="AH149" s="16"/>
      <c r="AI149" s="16"/>
      <c r="AJ149" s="16"/>
      <c r="AK149" s="16"/>
      <c r="AL149" s="16"/>
    </row>
    <row r="150" spans="1:38" ht="59.25" hidden="1" customHeight="1">
      <c r="A150" s="84"/>
      <c r="B150" s="105">
        <v>617640</v>
      </c>
      <c r="C150" s="279" t="s">
        <v>47</v>
      </c>
      <c r="D150" s="116"/>
      <c r="E150" s="212">
        <f>E151</f>
        <v>0</v>
      </c>
      <c r="F150" s="212">
        <f t="shared" ref="F150:Y150" si="79">F151</f>
        <v>0</v>
      </c>
      <c r="G150" s="212">
        <f t="shared" si="79"/>
        <v>0</v>
      </c>
      <c r="H150" s="212">
        <f t="shared" si="79"/>
        <v>0</v>
      </c>
      <c r="I150" s="212">
        <f t="shared" si="79"/>
        <v>0</v>
      </c>
      <c r="J150" s="212">
        <f t="shared" si="79"/>
        <v>0</v>
      </c>
      <c r="K150" s="212">
        <f t="shared" si="79"/>
        <v>0</v>
      </c>
      <c r="L150" s="212">
        <f t="shared" si="79"/>
        <v>0</v>
      </c>
      <c r="M150" s="212">
        <f t="shared" si="79"/>
        <v>0</v>
      </c>
      <c r="N150" s="212">
        <f t="shared" si="79"/>
        <v>0</v>
      </c>
      <c r="O150" s="212">
        <f t="shared" si="79"/>
        <v>0</v>
      </c>
      <c r="P150" s="212">
        <f t="shared" si="79"/>
        <v>0</v>
      </c>
      <c r="Q150" s="212">
        <f t="shared" si="79"/>
        <v>0</v>
      </c>
      <c r="R150" s="212">
        <f t="shared" si="79"/>
        <v>0</v>
      </c>
      <c r="S150" s="212">
        <f t="shared" si="79"/>
        <v>0</v>
      </c>
      <c r="T150" s="212">
        <f t="shared" si="79"/>
        <v>0</v>
      </c>
      <c r="U150" s="212">
        <f t="shared" si="79"/>
        <v>0</v>
      </c>
      <c r="V150" s="212">
        <f t="shared" si="79"/>
        <v>0</v>
      </c>
      <c r="W150" s="212">
        <f t="shared" si="79"/>
        <v>0</v>
      </c>
      <c r="X150" s="212">
        <f t="shared" si="79"/>
        <v>0</v>
      </c>
      <c r="Y150" s="221" t="e">
        <f t="shared" si="79"/>
        <v>#DIV/0!</v>
      </c>
      <c r="Z150" s="43"/>
      <c r="AA150" s="43"/>
      <c r="AB150" s="43"/>
      <c r="AC150" s="43"/>
      <c r="AD150" s="43"/>
      <c r="AE150" s="43"/>
      <c r="AF150" s="43"/>
      <c r="AG150" s="16"/>
      <c r="AH150" s="16"/>
      <c r="AI150" s="16"/>
      <c r="AJ150" s="16"/>
      <c r="AK150" s="16"/>
      <c r="AL150" s="16"/>
    </row>
    <row r="151" spans="1:38" ht="186.75" hidden="1" customHeight="1">
      <c r="A151" s="19"/>
      <c r="B151" s="21">
        <v>3132</v>
      </c>
      <c r="C151" s="20" t="s">
        <v>2</v>
      </c>
      <c r="D151" s="132"/>
      <c r="E151" s="213"/>
      <c r="F151" s="195"/>
      <c r="G151" s="195"/>
      <c r="H151" s="196">
        <f t="shared" ref="H151:H173" si="80">I151+V151</f>
        <v>0</v>
      </c>
      <c r="I151" s="196"/>
      <c r="J151" s="219"/>
      <c r="K151" s="219"/>
      <c r="L151" s="219"/>
      <c r="M151" s="219"/>
      <c r="N151" s="205"/>
      <c r="O151" s="195"/>
      <c r="P151" s="195"/>
      <c r="Q151" s="195"/>
      <c r="R151" s="195"/>
      <c r="S151" s="195"/>
      <c r="T151" s="195"/>
      <c r="U151" s="195"/>
      <c r="V151" s="205">
        <f t="shared" ref="V151:V173" si="81">J151+K151+L151+M151+N151+O151+P151+Q151+R151+S151</f>
        <v>0</v>
      </c>
      <c r="W151" s="194"/>
      <c r="X151" s="195">
        <f t="shared" ref="X151:X154" si="82">E151-H151</f>
        <v>0</v>
      </c>
      <c r="Y151" s="195" t="e">
        <f>W153*100/E151</f>
        <v>#DIV/0!</v>
      </c>
      <c r="Z151" s="43"/>
      <c r="AA151" s="43"/>
      <c r="AB151" s="43"/>
      <c r="AC151" s="43"/>
      <c r="AD151" s="43"/>
      <c r="AE151" s="43"/>
      <c r="AF151" s="43"/>
      <c r="AG151" s="16"/>
      <c r="AH151" s="16"/>
      <c r="AI151" s="16"/>
      <c r="AJ151" s="16"/>
      <c r="AK151" s="16"/>
      <c r="AL151" s="16"/>
    </row>
    <row r="152" spans="1:38" ht="0.75" customHeight="1">
      <c r="A152" s="19"/>
      <c r="B152" s="21"/>
      <c r="C152" s="20"/>
      <c r="D152" s="108"/>
      <c r="E152" s="213"/>
      <c r="F152" s="214"/>
      <c r="G152" s="214"/>
      <c r="H152" s="215">
        <f t="shared" si="80"/>
        <v>0</v>
      </c>
      <c r="I152" s="215"/>
      <c r="J152" s="338"/>
      <c r="K152" s="326"/>
      <c r="L152" s="326"/>
      <c r="M152" s="326"/>
      <c r="N152" s="217"/>
      <c r="O152" s="214"/>
      <c r="P152" s="214"/>
      <c r="Q152" s="214"/>
      <c r="R152" s="214"/>
      <c r="S152" s="214"/>
      <c r="T152" s="214"/>
      <c r="U152" s="214"/>
      <c r="V152" s="205">
        <f t="shared" si="81"/>
        <v>0</v>
      </c>
      <c r="W152" s="205"/>
      <c r="X152" s="216">
        <f t="shared" si="82"/>
        <v>0</v>
      </c>
      <c r="Y152" s="195" t="e">
        <f t="shared" si="64"/>
        <v>#DIV/0!</v>
      </c>
      <c r="Z152" s="43"/>
      <c r="AA152" s="43"/>
      <c r="AB152" s="43"/>
      <c r="AC152" s="43"/>
      <c r="AD152" s="43"/>
      <c r="AE152" s="43"/>
      <c r="AF152" s="43"/>
      <c r="AG152" s="16"/>
      <c r="AH152" s="16"/>
      <c r="AI152" s="16"/>
      <c r="AJ152" s="16"/>
      <c r="AK152" s="16"/>
      <c r="AL152" s="16"/>
    </row>
    <row r="153" spans="1:38" ht="61.5" customHeight="1">
      <c r="A153" s="19"/>
      <c r="B153" s="93">
        <v>617520</v>
      </c>
      <c r="C153" s="314" t="s">
        <v>94</v>
      </c>
      <c r="D153" s="263"/>
      <c r="E153" s="212">
        <f>E154</f>
        <v>220400</v>
      </c>
      <c r="F153" s="212">
        <f t="shared" ref="F153:W153" si="83">F154</f>
        <v>0</v>
      </c>
      <c r="G153" s="212">
        <f t="shared" si="83"/>
        <v>0</v>
      </c>
      <c r="H153" s="212">
        <f t="shared" si="83"/>
        <v>209794.72</v>
      </c>
      <c r="I153" s="212">
        <f t="shared" si="83"/>
        <v>209794.72</v>
      </c>
      <c r="J153" s="212">
        <f t="shared" si="83"/>
        <v>0</v>
      </c>
      <c r="K153" s="212">
        <f t="shared" si="83"/>
        <v>0</v>
      </c>
      <c r="L153" s="212">
        <f t="shared" si="83"/>
        <v>0</v>
      </c>
      <c r="M153" s="212">
        <f t="shared" si="83"/>
        <v>0</v>
      </c>
      <c r="N153" s="212">
        <f t="shared" si="83"/>
        <v>0</v>
      </c>
      <c r="O153" s="212">
        <f t="shared" si="83"/>
        <v>0</v>
      </c>
      <c r="P153" s="212">
        <f t="shared" si="83"/>
        <v>0</v>
      </c>
      <c r="Q153" s="212">
        <f t="shared" si="83"/>
        <v>0</v>
      </c>
      <c r="R153" s="212">
        <f t="shared" si="83"/>
        <v>0</v>
      </c>
      <c r="S153" s="212">
        <f t="shared" si="83"/>
        <v>0</v>
      </c>
      <c r="T153" s="212">
        <f t="shared" si="83"/>
        <v>0</v>
      </c>
      <c r="U153" s="212">
        <f t="shared" si="83"/>
        <v>0</v>
      </c>
      <c r="V153" s="212">
        <f t="shared" si="83"/>
        <v>0</v>
      </c>
      <c r="W153" s="212">
        <f t="shared" si="83"/>
        <v>209794.72</v>
      </c>
      <c r="X153" s="212">
        <f t="shared" si="82"/>
        <v>10605.279999999999</v>
      </c>
      <c r="Y153" s="195">
        <f t="shared" si="64"/>
        <v>95.188166969147005</v>
      </c>
      <c r="Z153" s="43"/>
      <c r="AA153" s="43"/>
      <c r="AB153" s="43"/>
      <c r="AC153" s="43"/>
      <c r="AD153" s="43"/>
      <c r="AE153" s="43"/>
      <c r="AF153" s="43"/>
      <c r="AG153" s="16"/>
      <c r="AH153" s="16"/>
      <c r="AI153" s="16"/>
      <c r="AJ153" s="16"/>
      <c r="AK153" s="16"/>
      <c r="AL153" s="16"/>
    </row>
    <row r="154" spans="1:38" ht="63.75" customHeight="1">
      <c r="A154" s="19"/>
      <c r="B154" s="21">
        <v>3110</v>
      </c>
      <c r="C154" s="257" t="s">
        <v>59</v>
      </c>
      <c r="D154" s="256" t="s">
        <v>106</v>
      </c>
      <c r="E154" s="213">
        <v>220400</v>
      </c>
      <c r="F154" s="214"/>
      <c r="G154" s="214"/>
      <c r="H154" s="196">
        <f t="shared" si="80"/>
        <v>209794.72</v>
      </c>
      <c r="I154" s="196">
        <v>209794.72</v>
      </c>
      <c r="J154" s="219"/>
      <c r="K154" s="219"/>
      <c r="L154" s="326"/>
      <c r="M154" s="326"/>
      <c r="N154" s="217"/>
      <c r="O154" s="214"/>
      <c r="P154" s="214"/>
      <c r="Q154" s="214"/>
      <c r="R154" s="214"/>
      <c r="S154" s="214"/>
      <c r="T154" s="214"/>
      <c r="U154" s="214"/>
      <c r="V154" s="205">
        <f t="shared" si="81"/>
        <v>0</v>
      </c>
      <c r="W154" s="205">
        <v>209794.72</v>
      </c>
      <c r="X154" s="195">
        <f t="shared" si="82"/>
        <v>10605.279999999999</v>
      </c>
      <c r="Y154" s="195">
        <f t="shared" si="64"/>
        <v>95.188166969147005</v>
      </c>
      <c r="Z154" s="43"/>
      <c r="AA154" s="43"/>
      <c r="AB154" s="43"/>
      <c r="AC154" s="43"/>
      <c r="AD154" s="43"/>
      <c r="AE154" s="43"/>
      <c r="AF154" s="43"/>
      <c r="AG154" s="16"/>
      <c r="AH154" s="16"/>
      <c r="AI154" s="16"/>
      <c r="AJ154" s="16"/>
      <c r="AK154" s="16"/>
      <c r="AL154" s="16"/>
    </row>
    <row r="155" spans="1:38" ht="63.75" customHeight="1">
      <c r="A155" s="19"/>
      <c r="B155" s="169">
        <v>617640</v>
      </c>
      <c r="C155" s="303" t="s">
        <v>47</v>
      </c>
      <c r="D155" s="258"/>
      <c r="E155" s="212">
        <f>E156</f>
        <v>389000</v>
      </c>
      <c r="F155" s="212">
        <f t="shared" ref="F155:W155" si="84">F156</f>
        <v>0</v>
      </c>
      <c r="G155" s="212">
        <f t="shared" si="84"/>
        <v>0</v>
      </c>
      <c r="H155" s="212">
        <f t="shared" si="84"/>
        <v>351742.37</v>
      </c>
      <c r="I155" s="212">
        <f t="shared" si="84"/>
        <v>351742.37</v>
      </c>
      <c r="J155" s="212">
        <f t="shared" si="84"/>
        <v>0</v>
      </c>
      <c r="K155" s="212">
        <f t="shared" si="84"/>
        <v>0</v>
      </c>
      <c r="L155" s="212">
        <f t="shared" si="84"/>
        <v>0</v>
      </c>
      <c r="M155" s="212">
        <f t="shared" si="84"/>
        <v>0</v>
      </c>
      <c r="N155" s="212">
        <f t="shared" si="84"/>
        <v>0</v>
      </c>
      <c r="O155" s="212">
        <f t="shared" si="84"/>
        <v>0</v>
      </c>
      <c r="P155" s="212">
        <f t="shared" si="84"/>
        <v>0</v>
      </c>
      <c r="Q155" s="212">
        <f t="shared" si="84"/>
        <v>0</v>
      </c>
      <c r="R155" s="212">
        <f t="shared" si="84"/>
        <v>0</v>
      </c>
      <c r="S155" s="212">
        <f t="shared" si="84"/>
        <v>0</v>
      </c>
      <c r="T155" s="212">
        <f t="shared" si="84"/>
        <v>0</v>
      </c>
      <c r="U155" s="212">
        <f t="shared" si="84"/>
        <v>0</v>
      </c>
      <c r="V155" s="212">
        <f t="shared" si="84"/>
        <v>0</v>
      </c>
      <c r="W155" s="212">
        <f t="shared" si="84"/>
        <v>351742.37</v>
      </c>
      <c r="X155" s="212">
        <f>X156</f>
        <v>37257.630000000005</v>
      </c>
      <c r="Y155" s="195">
        <f t="shared" si="64"/>
        <v>90.422203084832901</v>
      </c>
      <c r="Z155" s="43"/>
      <c r="AA155" s="43"/>
      <c r="AB155" s="43"/>
      <c r="AC155" s="43"/>
      <c r="AD155" s="43"/>
      <c r="AE155" s="43"/>
      <c r="AF155" s="43"/>
      <c r="AG155" s="16"/>
      <c r="AH155" s="16"/>
      <c r="AI155" s="16"/>
      <c r="AJ155" s="16"/>
      <c r="AK155" s="16"/>
      <c r="AL155" s="16"/>
    </row>
    <row r="156" spans="1:38" ht="116.25" customHeight="1">
      <c r="A156" s="19"/>
      <c r="B156" s="21">
        <v>3132</v>
      </c>
      <c r="C156" s="130" t="s">
        <v>2</v>
      </c>
      <c r="D156" s="284" t="s">
        <v>177</v>
      </c>
      <c r="E156" s="213">
        <v>389000</v>
      </c>
      <c r="F156" s="214"/>
      <c r="G156" s="214"/>
      <c r="H156" s="196">
        <f>I156+V156</f>
        <v>351742.37</v>
      </c>
      <c r="I156" s="196">
        <v>351742.37</v>
      </c>
      <c r="J156" s="219"/>
      <c r="K156" s="219"/>
      <c r="L156" s="219"/>
      <c r="M156" s="326"/>
      <c r="N156" s="217"/>
      <c r="O156" s="214"/>
      <c r="P156" s="214"/>
      <c r="Q156" s="214"/>
      <c r="R156" s="214"/>
      <c r="S156" s="214"/>
      <c r="T156" s="214"/>
      <c r="U156" s="214"/>
      <c r="V156" s="205">
        <f>J156+K156+L156+M156</f>
        <v>0</v>
      </c>
      <c r="W156" s="205">
        <v>351742.37</v>
      </c>
      <c r="X156" s="195">
        <f>E156-H156</f>
        <v>37257.630000000005</v>
      </c>
      <c r="Y156" s="195">
        <f>W156*100/E156</f>
        <v>90.422203084832901</v>
      </c>
      <c r="Z156" s="43"/>
      <c r="AA156" s="43"/>
      <c r="AB156" s="43"/>
      <c r="AC156" s="43"/>
      <c r="AD156" s="43"/>
      <c r="AE156" s="43"/>
      <c r="AF156" s="43"/>
      <c r="AG156" s="16"/>
      <c r="AH156" s="16"/>
      <c r="AI156" s="16"/>
      <c r="AJ156" s="16"/>
      <c r="AK156" s="16"/>
      <c r="AL156" s="16"/>
    </row>
    <row r="157" spans="1:38" ht="108.75" customHeight="1">
      <c r="A157" s="143"/>
      <c r="B157" s="141" t="s">
        <v>34</v>
      </c>
      <c r="C157" s="241" t="s">
        <v>96</v>
      </c>
      <c r="D157" s="144"/>
      <c r="E157" s="207">
        <f>E162+E158</f>
        <v>429300</v>
      </c>
      <c r="F157" s="207">
        <f t="shared" ref="F157:X157" si="85">F162+F158</f>
        <v>0</v>
      </c>
      <c r="G157" s="207">
        <f t="shared" si="85"/>
        <v>0</v>
      </c>
      <c r="H157" s="207">
        <f t="shared" si="85"/>
        <v>16000</v>
      </c>
      <c r="I157" s="207">
        <f t="shared" si="85"/>
        <v>16000</v>
      </c>
      <c r="J157" s="207">
        <f t="shared" si="85"/>
        <v>0</v>
      </c>
      <c r="K157" s="207">
        <f t="shared" si="85"/>
        <v>0</v>
      </c>
      <c r="L157" s="207">
        <f t="shared" si="85"/>
        <v>0</v>
      </c>
      <c r="M157" s="207">
        <f t="shared" si="85"/>
        <v>0</v>
      </c>
      <c r="N157" s="207">
        <f t="shared" si="85"/>
        <v>0</v>
      </c>
      <c r="O157" s="207">
        <f t="shared" si="85"/>
        <v>0</v>
      </c>
      <c r="P157" s="207">
        <f t="shared" si="85"/>
        <v>0</v>
      </c>
      <c r="Q157" s="207">
        <f t="shared" si="85"/>
        <v>0</v>
      </c>
      <c r="R157" s="207">
        <f t="shared" si="85"/>
        <v>0</v>
      </c>
      <c r="S157" s="207">
        <f t="shared" si="85"/>
        <v>0</v>
      </c>
      <c r="T157" s="207">
        <f t="shared" si="85"/>
        <v>0</v>
      </c>
      <c r="U157" s="207">
        <f t="shared" si="85"/>
        <v>0</v>
      </c>
      <c r="V157" s="207">
        <f t="shared" si="85"/>
        <v>0</v>
      </c>
      <c r="W157" s="207">
        <f t="shared" si="85"/>
        <v>16000</v>
      </c>
      <c r="X157" s="207">
        <f t="shared" si="85"/>
        <v>413300</v>
      </c>
      <c r="Y157" s="195">
        <f>W157*100/E157</f>
        <v>3.7269974376892616</v>
      </c>
      <c r="Z157" s="43"/>
      <c r="AA157" s="43"/>
      <c r="AB157" s="43"/>
      <c r="AC157" s="43"/>
      <c r="AD157" s="43"/>
      <c r="AE157" s="43"/>
      <c r="AF157" s="43"/>
      <c r="AG157" s="16"/>
      <c r="AH157" s="16"/>
      <c r="AI157" s="16"/>
      <c r="AJ157" s="16"/>
      <c r="AK157" s="16"/>
      <c r="AL157" s="16"/>
    </row>
    <row r="158" spans="1:38" ht="73.5" customHeight="1">
      <c r="A158" s="119"/>
      <c r="B158" s="287" t="s">
        <v>128</v>
      </c>
      <c r="C158" s="94" t="s">
        <v>124</v>
      </c>
      <c r="D158" s="288"/>
      <c r="E158" s="212">
        <f>E159+E160+E161</f>
        <v>409000</v>
      </c>
      <c r="F158" s="212">
        <f t="shared" ref="F158:W158" si="86">F159+F160+F161</f>
        <v>0</v>
      </c>
      <c r="G158" s="212">
        <f t="shared" si="86"/>
        <v>0</v>
      </c>
      <c r="H158" s="212">
        <f t="shared" si="86"/>
        <v>0</v>
      </c>
      <c r="I158" s="212">
        <f t="shared" si="86"/>
        <v>0</v>
      </c>
      <c r="J158" s="212">
        <f t="shared" si="86"/>
        <v>0</v>
      </c>
      <c r="K158" s="212">
        <f t="shared" si="86"/>
        <v>0</v>
      </c>
      <c r="L158" s="212">
        <f t="shared" si="86"/>
        <v>0</v>
      </c>
      <c r="M158" s="212">
        <f t="shared" si="86"/>
        <v>0</v>
      </c>
      <c r="N158" s="212">
        <f t="shared" si="86"/>
        <v>0</v>
      </c>
      <c r="O158" s="212">
        <f t="shared" si="86"/>
        <v>0</v>
      </c>
      <c r="P158" s="212">
        <f t="shared" si="86"/>
        <v>0</v>
      </c>
      <c r="Q158" s="212">
        <f t="shared" si="86"/>
        <v>0</v>
      </c>
      <c r="R158" s="212">
        <f t="shared" si="86"/>
        <v>0</v>
      </c>
      <c r="S158" s="212">
        <f t="shared" si="86"/>
        <v>0</v>
      </c>
      <c r="T158" s="212">
        <f t="shared" si="86"/>
        <v>0</v>
      </c>
      <c r="U158" s="212">
        <f t="shared" si="86"/>
        <v>0</v>
      </c>
      <c r="V158" s="212">
        <f t="shared" si="86"/>
        <v>0</v>
      </c>
      <c r="W158" s="212">
        <f t="shared" si="86"/>
        <v>0</v>
      </c>
      <c r="X158" s="212">
        <f>X159+X160+X161</f>
        <v>409000</v>
      </c>
      <c r="Y158" s="195">
        <f t="shared" si="64"/>
        <v>0</v>
      </c>
      <c r="Z158" s="43"/>
      <c r="AA158" s="43"/>
      <c r="AB158" s="43"/>
      <c r="AC158" s="43"/>
      <c r="AD158" s="43"/>
      <c r="AE158" s="43"/>
      <c r="AF158" s="43"/>
      <c r="AG158" s="16"/>
      <c r="AH158" s="16"/>
      <c r="AI158" s="16"/>
      <c r="AJ158" s="16"/>
      <c r="AK158" s="16"/>
      <c r="AL158" s="16"/>
    </row>
    <row r="159" spans="1:38" ht="82.5" customHeight="1">
      <c r="A159" s="176"/>
      <c r="B159" s="184" t="s">
        <v>16</v>
      </c>
      <c r="C159" s="130" t="s">
        <v>2</v>
      </c>
      <c r="D159" s="289" t="s">
        <v>125</v>
      </c>
      <c r="E159" s="220">
        <v>129000</v>
      </c>
      <c r="F159" s="221"/>
      <c r="G159" s="221"/>
      <c r="H159" s="220">
        <f>I159+V159</f>
        <v>0</v>
      </c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>
        <f>J159+K159</f>
        <v>0</v>
      </c>
      <c r="W159" s="220">
        <v>0</v>
      </c>
      <c r="X159" s="220">
        <f>E159-H159</f>
        <v>129000</v>
      </c>
      <c r="Y159" s="195">
        <f t="shared" si="64"/>
        <v>0</v>
      </c>
      <c r="Z159" s="43"/>
      <c r="AA159" s="43"/>
      <c r="AB159" s="43"/>
      <c r="AC159" s="43"/>
      <c r="AD159" s="43"/>
      <c r="AE159" s="43"/>
      <c r="AF159" s="43"/>
      <c r="AG159" s="16"/>
      <c r="AH159" s="16"/>
      <c r="AI159" s="16"/>
      <c r="AJ159" s="16"/>
      <c r="AK159" s="16"/>
      <c r="AL159" s="16"/>
    </row>
    <row r="160" spans="1:38" ht="81" customHeight="1">
      <c r="A160" s="176"/>
      <c r="B160" s="184" t="s">
        <v>16</v>
      </c>
      <c r="C160" s="130" t="s">
        <v>2</v>
      </c>
      <c r="D160" s="289" t="s">
        <v>126</v>
      </c>
      <c r="E160" s="220">
        <v>130000</v>
      </c>
      <c r="F160" s="221"/>
      <c r="G160" s="221"/>
      <c r="H160" s="220">
        <f t="shared" ref="H160:H161" si="87">I160+V160</f>
        <v>0</v>
      </c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>
        <f t="shared" ref="V160:V161" si="88">J160+K160</f>
        <v>0</v>
      </c>
      <c r="W160" s="220">
        <v>0</v>
      </c>
      <c r="X160" s="220">
        <f t="shared" ref="X160:X161" si="89">E160-H160</f>
        <v>130000</v>
      </c>
      <c r="Y160" s="195">
        <f t="shared" si="64"/>
        <v>0</v>
      </c>
      <c r="Z160" s="43"/>
      <c r="AA160" s="43"/>
      <c r="AB160" s="43"/>
      <c r="AC160" s="43"/>
      <c r="AD160" s="43"/>
      <c r="AE160" s="43"/>
      <c r="AF160" s="43"/>
      <c r="AG160" s="16"/>
      <c r="AH160" s="16"/>
      <c r="AI160" s="16"/>
      <c r="AJ160" s="16"/>
      <c r="AK160" s="16"/>
      <c r="AL160" s="16"/>
    </row>
    <row r="161" spans="1:38" ht="83.25" customHeight="1">
      <c r="A161" s="176"/>
      <c r="B161" s="184" t="s">
        <v>16</v>
      </c>
      <c r="C161" s="130" t="s">
        <v>2</v>
      </c>
      <c r="D161" s="289" t="s">
        <v>127</v>
      </c>
      <c r="E161" s="220">
        <v>150000</v>
      </c>
      <c r="F161" s="221"/>
      <c r="G161" s="221"/>
      <c r="H161" s="220">
        <f t="shared" si="87"/>
        <v>0</v>
      </c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>
        <f t="shared" si="88"/>
        <v>0</v>
      </c>
      <c r="W161" s="220">
        <v>0</v>
      </c>
      <c r="X161" s="220">
        <f t="shared" si="89"/>
        <v>150000</v>
      </c>
      <c r="Y161" s="195">
        <f t="shared" si="64"/>
        <v>0</v>
      </c>
      <c r="Z161" s="43"/>
      <c r="AA161" s="43"/>
      <c r="AB161" s="43"/>
      <c r="AC161" s="43"/>
      <c r="AD161" s="43"/>
      <c r="AE161" s="43"/>
      <c r="AF161" s="43"/>
      <c r="AG161" s="16"/>
      <c r="AH161" s="16"/>
      <c r="AI161" s="16"/>
      <c r="AJ161" s="16"/>
      <c r="AK161" s="16"/>
      <c r="AL161" s="16"/>
    </row>
    <row r="162" spans="1:38" ht="53.25" customHeight="1">
      <c r="A162" s="119"/>
      <c r="B162" s="287" t="s">
        <v>97</v>
      </c>
      <c r="C162" s="262" t="s">
        <v>94</v>
      </c>
      <c r="D162" s="264"/>
      <c r="E162" s="212">
        <f>E163</f>
        <v>20300</v>
      </c>
      <c r="F162" s="212">
        <f t="shared" ref="F162:S162" si="90">F163</f>
        <v>0</v>
      </c>
      <c r="G162" s="212">
        <f t="shared" si="90"/>
        <v>0</v>
      </c>
      <c r="H162" s="212">
        <f t="shared" si="90"/>
        <v>16000</v>
      </c>
      <c r="I162" s="212">
        <f t="shared" si="90"/>
        <v>16000</v>
      </c>
      <c r="J162" s="212">
        <f t="shared" si="90"/>
        <v>0</v>
      </c>
      <c r="K162" s="212">
        <f t="shared" si="90"/>
        <v>0</v>
      </c>
      <c r="L162" s="212">
        <f t="shared" si="90"/>
        <v>0</v>
      </c>
      <c r="M162" s="212">
        <f t="shared" si="90"/>
        <v>0</v>
      </c>
      <c r="N162" s="212">
        <f t="shared" si="90"/>
        <v>0</v>
      </c>
      <c r="O162" s="212">
        <f t="shared" si="90"/>
        <v>0</v>
      </c>
      <c r="P162" s="212">
        <f t="shared" si="90"/>
        <v>0</v>
      </c>
      <c r="Q162" s="212">
        <f t="shared" si="90"/>
        <v>0</v>
      </c>
      <c r="R162" s="212">
        <f t="shared" si="90"/>
        <v>0</v>
      </c>
      <c r="S162" s="212">
        <f t="shared" si="90"/>
        <v>0</v>
      </c>
      <c r="T162" s="212"/>
      <c r="U162" s="212"/>
      <c r="V162" s="212">
        <f>V163</f>
        <v>0</v>
      </c>
      <c r="W162" s="212">
        <f>W163</f>
        <v>16000</v>
      </c>
      <c r="X162" s="212">
        <f>X163</f>
        <v>4300</v>
      </c>
      <c r="Y162" s="195">
        <f t="shared" si="64"/>
        <v>78.817733990147786</v>
      </c>
      <c r="Z162" s="43"/>
      <c r="AA162" s="43"/>
      <c r="AB162" s="43"/>
      <c r="AC162" s="43"/>
      <c r="AD162" s="43"/>
      <c r="AE162" s="43"/>
      <c r="AF162" s="43"/>
      <c r="AG162" s="16"/>
      <c r="AH162" s="16"/>
      <c r="AI162" s="16"/>
      <c r="AJ162" s="16"/>
      <c r="AK162" s="16"/>
      <c r="AL162" s="16"/>
    </row>
    <row r="163" spans="1:38" ht="83.25" customHeight="1">
      <c r="A163" s="176"/>
      <c r="B163" s="184" t="s">
        <v>17</v>
      </c>
      <c r="C163" s="257" t="s">
        <v>59</v>
      </c>
      <c r="D163" s="256" t="s">
        <v>98</v>
      </c>
      <c r="E163" s="220">
        <v>20300</v>
      </c>
      <c r="F163" s="221"/>
      <c r="G163" s="221"/>
      <c r="H163" s="220">
        <f>I163+V163</f>
        <v>16000</v>
      </c>
      <c r="I163" s="220">
        <v>16000</v>
      </c>
      <c r="J163" s="220"/>
      <c r="K163" s="220"/>
      <c r="L163" s="220"/>
      <c r="M163" s="221"/>
      <c r="N163" s="221"/>
      <c r="O163" s="221"/>
      <c r="P163" s="221"/>
      <c r="Q163" s="221"/>
      <c r="R163" s="221"/>
      <c r="S163" s="221"/>
      <c r="T163" s="221"/>
      <c r="U163" s="221"/>
      <c r="V163" s="220">
        <f>K163+L163+M163+N163+O163+J163</f>
        <v>0</v>
      </c>
      <c r="W163" s="220">
        <v>16000</v>
      </c>
      <c r="X163" s="220">
        <f>E163-H163</f>
        <v>4300</v>
      </c>
      <c r="Y163" s="195">
        <f t="shared" si="64"/>
        <v>78.817733990147786</v>
      </c>
      <c r="Z163" s="43"/>
      <c r="AA163" s="43"/>
      <c r="AB163" s="43"/>
      <c r="AC163" s="43"/>
      <c r="AD163" s="43"/>
      <c r="AE163" s="43"/>
      <c r="AF163" s="43"/>
      <c r="AG163" s="16"/>
      <c r="AH163" s="16"/>
      <c r="AI163" s="16"/>
      <c r="AJ163" s="16"/>
      <c r="AK163" s="16"/>
      <c r="AL163" s="16"/>
    </row>
    <row r="164" spans="1:38" ht="2.25" hidden="1" customHeight="1">
      <c r="A164" s="117"/>
      <c r="B164" s="90"/>
      <c r="C164" s="89"/>
      <c r="D164" s="118"/>
      <c r="E164" s="222">
        <f>E165+E167+E169</f>
        <v>0</v>
      </c>
      <c r="F164" s="222">
        <f t="shared" ref="F164:X164" si="91">F165+F167+F169</f>
        <v>0</v>
      </c>
      <c r="G164" s="222">
        <f t="shared" si="91"/>
        <v>0</v>
      </c>
      <c r="H164" s="196">
        <f t="shared" si="80"/>
        <v>0</v>
      </c>
      <c r="I164" s="222">
        <f t="shared" si="91"/>
        <v>0</v>
      </c>
      <c r="J164" s="222">
        <f t="shared" si="91"/>
        <v>0</v>
      </c>
      <c r="K164" s="222">
        <f t="shared" si="91"/>
        <v>0</v>
      </c>
      <c r="L164" s="222">
        <f t="shared" si="91"/>
        <v>0</v>
      </c>
      <c r="M164" s="222">
        <f t="shared" si="91"/>
        <v>0</v>
      </c>
      <c r="N164" s="222">
        <f t="shared" si="91"/>
        <v>0</v>
      </c>
      <c r="O164" s="222">
        <f t="shared" si="91"/>
        <v>0</v>
      </c>
      <c r="P164" s="222">
        <f t="shared" si="91"/>
        <v>0</v>
      </c>
      <c r="Q164" s="222">
        <f t="shared" si="91"/>
        <v>0</v>
      </c>
      <c r="R164" s="222">
        <f t="shared" si="91"/>
        <v>0</v>
      </c>
      <c r="S164" s="222">
        <f t="shared" si="91"/>
        <v>0</v>
      </c>
      <c r="T164" s="222">
        <f t="shared" si="91"/>
        <v>0</v>
      </c>
      <c r="U164" s="222">
        <f t="shared" si="91"/>
        <v>0</v>
      </c>
      <c r="V164" s="205">
        <f t="shared" si="81"/>
        <v>0</v>
      </c>
      <c r="W164" s="222">
        <f t="shared" si="91"/>
        <v>0</v>
      </c>
      <c r="X164" s="222">
        <f t="shared" si="91"/>
        <v>0</v>
      </c>
      <c r="Y164" s="195" t="e">
        <f t="shared" si="64"/>
        <v>#DIV/0!</v>
      </c>
      <c r="Z164" s="43"/>
      <c r="AA164" s="43"/>
      <c r="AB164" s="43"/>
      <c r="AC164" s="43"/>
      <c r="AD164" s="43"/>
      <c r="AE164" s="43"/>
      <c r="AF164" s="43"/>
      <c r="AG164" s="16"/>
      <c r="AH164" s="16"/>
      <c r="AI164" s="16"/>
      <c r="AJ164" s="16"/>
      <c r="AK164" s="16"/>
      <c r="AL164" s="16"/>
    </row>
    <row r="165" spans="1:38" ht="41.25" hidden="1" customHeight="1">
      <c r="A165" s="119"/>
      <c r="B165" s="105"/>
      <c r="C165" s="120"/>
      <c r="D165" s="91"/>
      <c r="E165" s="223">
        <f>E166</f>
        <v>0</v>
      </c>
      <c r="F165" s="223">
        <f t="shared" ref="F165:X165" si="92">F166</f>
        <v>0</v>
      </c>
      <c r="G165" s="223">
        <f t="shared" si="92"/>
        <v>0</v>
      </c>
      <c r="H165" s="196">
        <f t="shared" si="80"/>
        <v>0</v>
      </c>
      <c r="I165" s="223">
        <f t="shared" si="92"/>
        <v>0</v>
      </c>
      <c r="J165" s="223">
        <f t="shared" si="92"/>
        <v>0</v>
      </c>
      <c r="K165" s="223">
        <f t="shared" si="92"/>
        <v>0</v>
      </c>
      <c r="L165" s="223">
        <f t="shared" si="92"/>
        <v>0</v>
      </c>
      <c r="M165" s="223">
        <f t="shared" si="92"/>
        <v>0</v>
      </c>
      <c r="N165" s="223">
        <f t="shared" si="92"/>
        <v>0</v>
      </c>
      <c r="O165" s="223">
        <f t="shared" si="92"/>
        <v>0</v>
      </c>
      <c r="P165" s="223">
        <f t="shared" si="92"/>
        <v>0</v>
      </c>
      <c r="Q165" s="223">
        <f t="shared" si="92"/>
        <v>0</v>
      </c>
      <c r="R165" s="223">
        <f t="shared" si="92"/>
        <v>0</v>
      </c>
      <c r="S165" s="223">
        <f t="shared" si="92"/>
        <v>0</v>
      </c>
      <c r="T165" s="223">
        <f t="shared" si="92"/>
        <v>0</v>
      </c>
      <c r="U165" s="223">
        <f t="shared" si="92"/>
        <v>0</v>
      </c>
      <c r="V165" s="205">
        <f t="shared" si="81"/>
        <v>0</v>
      </c>
      <c r="W165" s="212">
        <f t="shared" si="92"/>
        <v>0</v>
      </c>
      <c r="X165" s="223">
        <f t="shared" si="92"/>
        <v>0</v>
      </c>
      <c r="Y165" s="195" t="e">
        <f t="shared" si="64"/>
        <v>#DIV/0!</v>
      </c>
      <c r="Z165" s="43"/>
      <c r="AA165" s="43"/>
      <c r="AB165" s="43"/>
      <c r="AC165" s="43"/>
      <c r="AD165" s="43"/>
      <c r="AE165" s="43"/>
      <c r="AF165" s="43"/>
      <c r="AG165" s="16"/>
      <c r="AH165" s="16"/>
      <c r="AI165" s="16"/>
      <c r="AJ165" s="16"/>
      <c r="AK165" s="16"/>
      <c r="AL165" s="16"/>
    </row>
    <row r="166" spans="1:38" ht="33.75" hidden="1" customHeight="1">
      <c r="A166" s="19"/>
      <c r="B166" s="21"/>
      <c r="C166" s="20"/>
      <c r="D166" s="108"/>
      <c r="E166" s="213"/>
      <c r="F166" s="214"/>
      <c r="G166" s="214"/>
      <c r="H166" s="196">
        <f t="shared" si="80"/>
        <v>0</v>
      </c>
      <c r="I166" s="215"/>
      <c r="J166" s="338"/>
      <c r="K166" s="326"/>
      <c r="L166" s="326"/>
      <c r="M166" s="326"/>
      <c r="N166" s="217"/>
      <c r="O166" s="214"/>
      <c r="P166" s="214"/>
      <c r="Q166" s="214"/>
      <c r="R166" s="214"/>
      <c r="S166" s="214"/>
      <c r="T166" s="214"/>
      <c r="U166" s="214"/>
      <c r="V166" s="205">
        <f t="shared" si="81"/>
        <v>0</v>
      </c>
      <c r="W166" s="205"/>
      <c r="X166" s="216">
        <f>E166-H166</f>
        <v>0</v>
      </c>
      <c r="Y166" s="195" t="e">
        <f t="shared" si="64"/>
        <v>#DIV/0!</v>
      </c>
      <c r="Z166" s="43"/>
      <c r="AA166" s="43"/>
      <c r="AB166" s="43"/>
      <c r="AC166" s="43"/>
      <c r="AD166" s="43"/>
      <c r="AE166" s="43"/>
      <c r="AF166" s="43"/>
      <c r="AG166" s="16"/>
      <c r="AH166" s="16"/>
      <c r="AI166" s="16"/>
      <c r="AJ166" s="16"/>
      <c r="AK166" s="16"/>
      <c r="AL166" s="16"/>
    </row>
    <row r="167" spans="1:38" ht="41.25" hidden="1" customHeight="1">
      <c r="A167" s="84"/>
      <c r="B167" s="93"/>
      <c r="C167" s="120"/>
      <c r="D167" s="109"/>
      <c r="E167" s="212">
        <f>E168</f>
        <v>0</v>
      </c>
      <c r="F167" s="212">
        <f t="shared" ref="F167:X167" si="93">F168</f>
        <v>0</v>
      </c>
      <c r="G167" s="212">
        <f t="shared" si="93"/>
        <v>0</v>
      </c>
      <c r="H167" s="196">
        <f t="shared" si="80"/>
        <v>0</v>
      </c>
      <c r="I167" s="212">
        <f t="shared" si="93"/>
        <v>0</v>
      </c>
      <c r="J167" s="212">
        <f t="shared" si="93"/>
        <v>0</v>
      </c>
      <c r="K167" s="212">
        <f t="shared" si="93"/>
        <v>0</v>
      </c>
      <c r="L167" s="212">
        <f t="shared" si="93"/>
        <v>0</v>
      </c>
      <c r="M167" s="212">
        <f t="shared" si="93"/>
        <v>0</v>
      </c>
      <c r="N167" s="212">
        <f t="shared" si="93"/>
        <v>0</v>
      </c>
      <c r="O167" s="212">
        <f t="shared" si="93"/>
        <v>0</v>
      </c>
      <c r="P167" s="212">
        <f t="shared" si="93"/>
        <v>0</v>
      </c>
      <c r="Q167" s="212">
        <f t="shared" si="93"/>
        <v>0</v>
      </c>
      <c r="R167" s="212">
        <f t="shared" si="93"/>
        <v>0</v>
      </c>
      <c r="S167" s="212">
        <f t="shared" si="93"/>
        <v>0</v>
      </c>
      <c r="T167" s="212">
        <f t="shared" si="93"/>
        <v>0</v>
      </c>
      <c r="U167" s="212">
        <f t="shared" si="93"/>
        <v>0</v>
      </c>
      <c r="V167" s="205">
        <f t="shared" si="81"/>
        <v>0</v>
      </c>
      <c r="W167" s="212">
        <f t="shared" si="93"/>
        <v>0</v>
      </c>
      <c r="X167" s="212">
        <f t="shared" si="93"/>
        <v>0</v>
      </c>
      <c r="Y167" s="195" t="e">
        <f t="shared" si="64"/>
        <v>#DIV/0!</v>
      </c>
      <c r="Z167" s="43"/>
      <c r="AA167" s="43"/>
      <c r="AB167" s="43"/>
      <c r="AC167" s="43"/>
      <c r="AD167" s="43"/>
      <c r="AE167" s="43"/>
      <c r="AF167" s="43"/>
      <c r="AG167" s="16"/>
      <c r="AH167" s="16"/>
      <c r="AI167" s="16"/>
      <c r="AJ167" s="16"/>
      <c r="AK167" s="16"/>
      <c r="AL167" s="16"/>
    </row>
    <row r="168" spans="1:38" ht="33.75" hidden="1" customHeight="1">
      <c r="A168" s="19"/>
      <c r="B168" s="21"/>
      <c r="C168" s="20"/>
      <c r="D168" s="108"/>
      <c r="E168" s="213"/>
      <c r="F168" s="214"/>
      <c r="G168" s="214"/>
      <c r="H168" s="196">
        <f t="shared" si="80"/>
        <v>0</v>
      </c>
      <c r="I168" s="215"/>
      <c r="J168" s="338"/>
      <c r="K168" s="326"/>
      <c r="L168" s="326"/>
      <c r="M168" s="326"/>
      <c r="N168" s="217"/>
      <c r="O168" s="214"/>
      <c r="P168" s="214"/>
      <c r="Q168" s="214"/>
      <c r="R168" s="214"/>
      <c r="S168" s="214"/>
      <c r="T168" s="214"/>
      <c r="U168" s="214"/>
      <c r="V168" s="205">
        <f t="shared" si="81"/>
        <v>0</v>
      </c>
      <c r="W168" s="205"/>
      <c r="X168" s="216">
        <f>E168-H168</f>
        <v>0</v>
      </c>
      <c r="Y168" s="195" t="e">
        <f t="shared" si="64"/>
        <v>#DIV/0!</v>
      </c>
      <c r="Z168" s="43"/>
      <c r="AA168" s="43"/>
      <c r="AB168" s="43"/>
      <c r="AC168" s="43"/>
      <c r="AD168" s="43"/>
      <c r="AE168" s="43"/>
      <c r="AF168" s="43"/>
      <c r="AG168" s="16"/>
      <c r="AH168" s="16"/>
      <c r="AI168" s="16"/>
      <c r="AJ168" s="16"/>
      <c r="AK168" s="16"/>
      <c r="AL168" s="16"/>
    </row>
    <row r="169" spans="1:38" ht="74.25" hidden="1" customHeight="1">
      <c r="A169" s="84"/>
      <c r="B169" s="105"/>
      <c r="C169" s="103"/>
      <c r="D169" s="116"/>
      <c r="E169" s="212">
        <f>E170+E171</f>
        <v>0</v>
      </c>
      <c r="F169" s="212">
        <f t="shared" ref="F169:X169" si="94">F170+F171</f>
        <v>0</v>
      </c>
      <c r="G169" s="212">
        <f t="shared" si="94"/>
        <v>0</v>
      </c>
      <c r="H169" s="196">
        <f t="shared" si="80"/>
        <v>0</v>
      </c>
      <c r="I169" s="212">
        <f t="shared" si="94"/>
        <v>0</v>
      </c>
      <c r="J169" s="212">
        <f t="shared" si="94"/>
        <v>0</v>
      </c>
      <c r="K169" s="212">
        <f t="shared" si="94"/>
        <v>0</v>
      </c>
      <c r="L169" s="212">
        <f t="shared" si="94"/>
        <v>0</v>
      </c>
      <c r="M169" s="212">
        <f t="shared" si="94"/>
        <v>0</v>
      </c>
      <c r="N169" s="212">
        <f t="shared" si="94"/>
        <v>0</v>
      </c>
      <c r="O169" s="212">
        <f t="shared" si="94"/>
        <v>0</v>
      </c>
      <c r="P169" s="212">
        <f t="shared" si="94"/>
        <v>0</v>
      </c>
      <c r="Q169" s="212">
        <f t="shared" si="94"/>
        <v>0</v>
      </c>
      <c r="R169" s="212">
        <f t="shared" si="94"/>
        <v>0</v>
      </c>
      <c r="S169" s="212">
        <f t="shared" si="94"/>
        <v>0</v>
      </c>
      <c r="T169" s="212">
        <f t="shared" si="94"/>
        <v>0</v>
      </c>
      <c r="U169" s="212">
        <f t="shared" si="94"/>
        <v>0</v>
      </c>
      <c r="V169" s="205">
        <f t="shared" si="81"/>
        <v>0</v>
      </c>
      <c r="W169" s="212">
        <f t="shared" si="94"/>
        <v>0</v>
      </c>
      <c r="X169" s="212">
        <f t="shared" si="94"/>
        <v>0</v>
      </c>
      <c r="Y169" s="195" t="e">
        <f t="shared" si="64"/>
        <v>#DIV/0!</v>
      </c>
      <c r="Z169" s="43"/>
      <c r="AA169" s="43"/>
      <c r="AB169" s="43"/>
      <c r="AC169" s="43"/>
      <c r="AD169" s="43"/>
      <c r="AE169" s="43"/>
      <c r="AF169" s="43"/>
      <c r="AG169" s="16"/>
      <c r="AH169" s="16"/>
      <c r="AI169" s="16"/>
      <c r="AJ169" s="16"/>
      <c r="AK169" s="16"/>
      <c r="AL169" s="16"/>
    </row>
    <row r="170" spans="1:38" ht="33.75" hidden="1" customHeight="1">
      <c r="A170" s="19"/>
      <c r="B170" s="21"/>
      <c r="C170" s="20"/>
      <c r="D170" s="108"/>
      <c r="E170" s="213"/>
      <c r="F170" s="214"/>
      <c r="G170" s="214"/>
      <c r="H170" s="196">
        <f t="shared" si="80"/>
        <v>0</v>
      </c>
      <c r="I170" s="215"/>
      <c r="J170" s="338"/>
      <c r="K170" s="326"/>
      <c r="L170" s="326"/>
      <c r="M170" s="326"/>
      <c r="N170" s="217"/>
      <c r="O170" s="214"/>
      <c r="P170" s="214"/>
      <c r="Q170" s="214"/>
      <c r="R170" s="214"/>
      <c r="S170" s="214"/>
      <c r="T170" s="214"/>
      <c r="U170" s="214"/>
      <c r="V170" s="205">
        <f t="shared" si="81"/>
        <v>0</v>
      </c>
      <c r="W170" s="205"/>
      <c r="X170" s="216">
        <f>E170-H170</f>
        <v>0</v>
      </c>
      <c r="Y170" s="195" t="e">
        <f t="shared" si="64"/>
        <v>#DIV/0!</v>
      </c>
      <c r="Z170" s="43"/>
      <c r="AA170" s="43"/>
      <c r="AB170" s="43"/>
      <c r="AC170" s="43"/>
      <c r="AD170" s="43"/>
      <c r="AE170" s="43"/>
      <c r="AF170" s="43"/>
      <c r="AG170" s="16"/>
      <c r="AH170" s="16"/>
      <c r="AI170" s="16"/>
      <c r="AJ170" s="16"/>
      <c r="AK170" s="16"/>
      <c r="AL170" s="16"/>
    </row>
    <row r="171" spans="1:38" ht="33.75" hidden="1" customHeight="1">
      <c r="A171" s="19"/>
      <c r="B171" s="21"/>
      <c r="C171" s="20"/>
      <c r="D171" s="108"/>
      <c r="E171" s="213"/>
      <c r="F171" s="214"/>
      <c r="G171" s="214"/>
      <c r="H171" s="196">
        <f t="shared" si="80"/>
        <v>0</v>
      </c>
      <c r="I171" s="215"/>
      <c r="J171" s="338"/>
      <c r="K171" s="326"/>
      <c r="L171" s="326"/>
      <c r="M171" s="326"/>
      <c r="N171" s="217"/>
      <c r="O171" s="214"/>
      <c r="P171" s="214"/>
      <c r="Q171" s="214"/>
      <c r="R171" s="214"/>
      <c r="S171" s="214"/>
      <c r="T171" s="214"/>
      <c r="U171" s="214"/>
      <c r="V171" s="205">
        <f t="shared" si="81"/>
        <v>0</v>
      </c>
      <c r="W171" s="205"/>
      <c r="X171" s="216">
        <f>E171-H171</f>
        <v>0</v>
      </c>
      <c r="Y171" s="195" t="e">
        <f t="shared" si="64"/>
        <v>#DIV/0!</v>
      </c>
      <c r="Z171" s="43"/>
      <c r="AA171" s="43"/>
      <c r="AB171" s="43"/>
      <c r="AC171" s="43"/>
      <c r="AD171" s="43"/>
      <c r="AE171" s="43"/>
      <c r="AF171" s="43"/>
      <c r="AG171" s="16"/>
      <c r="AH171" s="16"/>
      <c r="AI171" s="16"/>
      <c r="AJ171" s="16"/>
      <c r="AK171" s="16"/>
      <c r="AL171" s="16"/>
    </row>
    <row r="172" spans="1:38" ht="102.75" customHeight="1">
      <c r="A172" s="167"/>
      <c r="B172" s="168">
        <v>10</v>
      </c>
      <c r="C172" s="243" t="s">
        <v>68</v>
      </c>
      <c r="D172" s="237"/>
      <c r="E172" s="224">
        <f>E174+E177+E179+E186+E181+E184</f>
        <v>511400</v>
      </c>
      <c r="F172" s="224">
        <f t="shared" ref="F172:X172" si="95">F174+F177+F179+F186+F181+F184</f>
        <v>0</v>
      </c>
      <c r="G172" s="224">
        <f t="shared" si="95"/>
        <v>0</v>
      </c>
      <c r="H172" s="224">
        <f t="shared" si="95"/>
        <v>136371</v>
      </c>
      <c r="I172" s="224">
        <f t="shared" si="95"/>
        <v>136371</v>
      </c>
      <c r="J172" s="224">
        <f t="shared" si="95"/>
        <v>0</v>
      </c>
      <c r="K172" s="224">
        <f t="shared" si="95"/>
        <v>0</v>
      </c>
      <c r="L172" s="224">
        <f t="shared" si="95"/>
        <v>0</v>
      </c>
      <c r="M172" s="224">
        <f t="shared" si="95"/>
        <v>0</v>
      </c>
      <c r="N172" s="224">
        <f t="shared" si="95"/>
        <v>0</v>
      </c>
      <c r="O172" s="224">
        <f t="shared" si="95"/>
        <v>0</v>
      </c>
      <c r="P172" s="224">
        <f t="shared" si="95"/>
        <v>0</v>
      </c>
      <c r="Q172" s="224">
        <f t="shared" si="95"/>
        <v>0</v>
      </c>
      <c r="R172" s="224">
        <f t="shared" si="95"/>
        <v>0</v>
      </c>
      <c r="S172" s="224">
        <f t="shared" si="95"/>
        <v>0</v>
      </c>
      <c r="T172" s="224">
        <f t="shared" si="95"/>
        <v>0</v>
      </c>
      <c r="U172" s="224">
        <f t="shared" si="95"/>
        <v>0</v>
      </c>
      <c r="V172" s="224">
        <f t="shared" si="95"/>
        <v>0</v>
      </c>
      <c r="W172" s="224">
        <f t="shared" si="95"/>
        <v>136371</v>
      </c>
      <c r="X172" s="224">
        <f t="shared" si="95"/>
        <v>375029</v>
      </c>
      <c r="Y172" s="195">
        <f t="shared" si="64"/>
        <v>26.6662104028158</v>
      </c>
      <c r="Z172" s="43"/>
      <c r="AA172" s="43"/>
      <c r="AB172" s="43"/>
      <c r="AC172" s="43"/>
      <c r="AD172" s="43"/>
      <c r="AE172" s="43"/>
      <c r="AF172" s="43"/>
      <c r="AG172" s="16"/>
      <c r="AH172" s="16"/>
      <c r="AI172" s="16"/>
      <c r="AJ172" s="16"/>
      <c r="AK172" s="16"/>
      <c r="AL172" s="16"/>
    </row>
    <row r="173" spans="1:38" ht="72.75" hidden="1" customHeight="1">
      <c r="A173" s="46"/>
      <c r="B173" s="161">
        <v>3110</v>
      </c>
      <c r="C173" s="130" t="s">
        <v>59</v>
      </c>
      <c r="D173" s="99"/>
      <c r="E173" s="236"/>
      <c r="F173" s="211"/>
      <c r="G173" s="211"/>
      <c r="H173" s="196">
        <f t="shared" si="80"/>
        <v>0</v>
      </c>
      <c r="I173" s="210"/>
      <c r="J173" s="210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05">
        <f t="shared" si="81"/>
        <v>0</v>
      </c>
      <c r="W173" s="212"/>
      <c r="X173" s="211">
        <f>E173-H173</f>
        <v>0</v>
      </c>
      <c r="Y173" s="195" t="e">
        <f t="shared" si="64"/>
        <v>#DIV/0!</v>
      </c>
      <c r="Z173" s="43"/>
      <c r="AA173" s="43"/>
      <c r="AB173" s="43"/>
      <c r="AC173" s="43"/>
      <c r="AD173" s="43"/>
      <c r="AE173" s="43"/>
      <c r="AF173" s="43"/>
      <c r="AG173" s="16"/>
      <c r="AH173" s="16"/>
      <c r="AI173" s="16"/>
      <c r="AJ173" s="16"/>
      <c r="AK173" s="16"/>
      <c r="AL173" s="16"/>
    </row>
    <row r="174" spans="1:38" ht="60" customHeight="1">
      <c r="A174" s="84"/>
      <c r="B174" s="169">
        <v>1014030</v>
      </c>
      <c r="C174" s="178" t="s">
        <v>71</v>
      </c>
      <c r="D174" s="135"/>
      <c r="E174" s="319">
        <f>E175+E176</f>
        <v>72000</v>
      </c>
      <c r="F174" s="319">
        <f t="shared" ref="F174:X174" si="96">F175+F176</f>
        <v>0</v>
      </c>
      <c r="G174" s="319">
        <f t="shared" si="96"/>
        <v>0</v>
      </c>
      <c r="H174" s="319">
        <f t="shared" si="96"/>
        <v>21567</v>
      </c>
      <c r="I174" s="319">
        <f t="shared" si="96"/>
        <v>21567</v>
      </c>
      <c r="J174" s="319">
        <f t="shared" si="96"/>
        <v>0</v>
      </c>
      <c r="K174" s="319">
        <f t="shared" si="96"/>
        <v>0</v>
      </c>
      <c r="L174" s="319">
        <f t="shared" si="96"/>
        <v>0</v>
      </c>
      <c r="M174" s="319">
        <f t="shared" si="96"/>
        <v>0</v>
      </c>
      <c r="N174" s="319">
        <f t="shared" si="96"/>
        <v>0</v>
      </c>
      <c r="O174" s="319">
        <f t="shared" si="96"/>
        <v>0</v>
      </c>
      <c r="P174" s="319">
        <f t="shared" si="96"/>
        <v>0</v>
      </c>
      <c r="Q174" s="319">
        <f t="shared" si="96"/>
        <v>0</v>
      </c>
      <c r="R174" s="319">
        <f t="shared" si="96"/>
        <v>0</v>
      </c>
      <c r="S174" s="319">
        <f t="shared" si="96"/>
        <v>0</v>
      </c>
      <c r="T174" s="319">
        <f t="shared" si="96"/>
        <v>0</v>
      </c>
      <c r="U174" s="319">
        <f t="shared" si="96"/>
        <v>0</v>
      </c>
      <c r="V174" s="319">
        <f t="shared" si="96"/>
        <v>0</v>
      </c>
      <c r="W174" s="319">
        <f t="shared" si="96"/>
        <v>21567</v>
      </c>
      <c r="X174" s="319">
        <f t="shared" si="96"/>
        <v>50433</v>
      </c>
      <c r="Y174" s="195">
        <f t="shared" si="64"/>
        <v>29.954166666666666</v>
      </c>
      <c r="Z174" s="43"/>
      <c r="AA174" s="43"/>
      <c r="AB174" s="43"/>
      <c r="AC174" s="43"/>
      <c r="AD174" s="43"/>
      <c r="AE174" s="43"/>
      <c r="AF174" s="43"/>
      <c r="AG174" s="16"/>
      <c r="AH174" s="16"/>
      <c r="AI174" s="16"/>
      <c r="AJ174" s="16"/>
      <c r="AK174" s="16"/>
      <c r="AL174" s="16"/>
    </row>
    <row r="175" spans="1:38" ht="60" customHeight="1">
      <c r="A175" s="155"/>
      <c r="B175" s="161">
        <v>3110</v>
      </c>
      <c r="C175" s="130" t="s">
        <v>59</v>
      </c>
      <c r="D175" s="99" t="s">
        <v>99</v>
      </c>
      <c r="E175" s="339">
        <v>49000</v>
      </c>
      <c r="F175" s="221"/>
      <c r="G175" s="221"/>
      <c r="H175" s="220">
        <f>I175+V175</f>
        <v>21567</v>
      </c>
      <c r="I175" s="220">
        <v>21567</v>
      </c>
      <c r="J175" s="220"/>
      <c r="K175" s="220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0">
        <f>J175+K175+L175+M175</f>
        <v>0</v>
      </c>
      <c r="W175" s="220">
        <v>21567</v>
      </c>
      <c r="X175" s="220">
        <f>E175-H175</f>
        <v>27433</v>
      </c>
      <c r="Y175" s="195">
        <f t="shared" si="64"/>
        <v>44.014285714285712</v>
      </c>
      <c r="Z175" s="43"/>
      <c r="AA175" s="43"/>
      <c r="AB175" s="43"/>
      <c r="AC175" s="43"/>
      <c r="AD175" s="43"/>
      <c r="AE175" s="43"/>
      <c r="AF175" s="43"/>
      <c r="AG175" s="16"/>
      <c r="AH175" s="16"/>
      <c r="AI175" s="16"/>
      <c r="AJ175" s="16"/>
      <c r="AK175" s="16"/>
      <c r="AL175" s="16"/>
    </row>
    <row r="176" spans="1:38" ht="60" customHeight="1">
      <c r="A176" s="155"/>
      <c r="B176" s="161">
        <v>3110</v>
      </c>
      <c r="C176" s="130" t="s">
        <v>59</v>
      </c>
      <c r="D176" s="99" t="s">
        <v>198</v>
      </c>
      <c r="E176" s="339">
        <v>23000</v>
      </c>
      <c r="F176" s="221"/>
      <c r="G176" s="221"/>
      <c r="H176" s="220">
        <f>I176+V176</f>
        <v>0</v>
      </c>
      <c r="I176" s="220"/>
      <c r="J176" s="220"/>
      <c r="K176" s="220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0">
        <f>J176+K176+L176+M176</f>
        <v>0</v>
      </c>
      <c r="W176" s="220">
        <v>0</v>
      </c>
      <c r="X176" s="220">
        <f>E176-H176</f>
        <v>23000</v>
      </c>
      <c r="Y176" s="195">
        <f t="shared" si="64"/>
        <v>0</v>
      </c>
      <c r="Z176" s="43"/>
      <c r="AA176" s="43"/>
      <c r="AB176" s="43"/>
      <c r="AC176" s="43"/>
      <c r="AD176" s="43"/>
      <c r="AE176" s="43"/>
      <c r="AF176" s="43"/>
      <c r="AG176" s="16"/>
      <c r="AH176" s="16"/>
      <c r="AI176" s="16"/>
      <c r="AJ176" s="16"/>
      <c r="AK176" s="16"/>
      <c r="AL176" s="16"/>
    </row>
    <row r="177" spans="1:38" ht="87.75" customHeight="1">
      <c r="A177" s="84"/>
      <c r="B177" s="169">
        <v>1014060</v>
      </c>
      <c r="C177" s="94" t="s">
        <v>129</v>
      </c>
      <c r="D177" s="290"/>
      <c r="E177" s="212">
        <f>E178</f>
        <v>33400</v>
      </c>
      <c r="F177" s="212">
        <f t="shared" ref="F177:I177" si="97">F178</f>
        <v>0</v>
      </c>
      <c r="G177" s="212">
        <f t="shared" si="97"/>
        <v>0</v>
      </c>
      <c r="H177" s="212">
        <f t="shared" si="97"/>
        <v>22800</v>
      </c>
      <c r="I177" s="212">
        <f t="shared" si="97"/>
        <v>22800</v>
      </c>
      <c r="J177" s="212">
        <f>J178</f>
        <v>0</v>
      </c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>
        <f>V178</f>
        <v>0</v>
      </c>
      <c r="W177" s="212">
        <f>W178</f>
        <v>22800</v>
      </c>
      <c r="X177" s="212">
        <f>X178</f>
        <v>10600</v>
      </c>
      <c r="Y177" s="195">
        <f t="shared" si="64"/>
        <v>68.263473053892213</v>
      </c>
      <c r="Z177" s="43"/>
      <c r="AA177" s="43"/>
      <c r="AB177" s="43"/>
      <c r="AC177" s="43"/>
      <c r="AD177" s="43"/>
      <c r="AE177" s="43"/>
      <c r="AF177" s="43"/>
      <c r="AG177" s="16"/>
      <c r="AH177" s="16"/>
      <c r="AI177" s="16"/>
      <c r="AJ177" s="16"/>
      <c r="AK177" s="16"/>
      <c r="AL177" s="16"/>
    </row>
    <row r="178" spans="1:38" ht="87" customHeight="1">
      <c r="A178" s="155"/>
      <c r="B178" s="161">
        <v>3110</v>
      </c>
      <c r="C178" s="130" t="s">
        <v>59</v>
      </c>
      <c r="D178" s="99" t="s">
        <v>130</v>
      </c>
      <c r="E178" s="220">
        <v>33400</v>
      </c>
      <c r="F178" s="221"/>
      <c r="G178" s="221"/>
      <c r="H178" s="220">
        <f>I178+V178</f>
        <v>22800</v>
      </c>
      <c r="I178" s="220">
        <v>22800</v>
      </c>
      <c r="J178" s="220"/>
      <c r="K178" s="220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0">
        <f>J178+K178+L178+M178</f>
        <v>0</v>
      </c>
      <c r="W178" s="220">
        <v>22800</v>
      </c>
      <c r="X178" s="220">
        <f>E178-H178</f>
        <v>10600</v>
      </c>
      <c r="Y178" s="195">
        <f t="shared" si="64"/>
        <v>68.263473053892213</v>
      </c>
      <c r="Z178" s="43"/>
      <c r="AA178" s="43"/>
      <c r="AB178" s="43"/>
      <c r="AC178" s="43"/>
      <c r="AD178" s="43"/>
      <c r="AE178" s="43"/>
      <c r="AF178" s="43"/>
      <c r="AG178" s="16"/>
      <c r="AH178" s="16"/>
      <c r="AI178" s="16"/>
      <c r="AJ178" s="16"/>
      <c r="AK178" s="16"/>
      <c r="AL178" s="16"/>
    </row>
    <row r="179" spans="1:38" ht="116.25" customHeight="1">
      <c r="A179" s="84"/>
      <c r="B179" s="93">
        <v>1014082</v>
      </c>
      <c r="C179" s="94" t="s">
        <v>131</v>
      </c>
      <c r="D179" s="291"/>
      <c r="E179" s="212">
        <f>E180</f>
        <v>17000</v>
      </c>
      <c r="F179" s="212">
        <f t="shared" ref="F179:Y179" si="98">F180</f>
        <v>0</v>
      </c>
      <c r="G179" s="212">
        <f t="shared" si="98"/>
        <v>0</v>
      </c>
      <c r="H179" s="212">
        <f t="shared" si="98"/>
        <v>0</v>
      </c>
      <c r="I179" s="212">
        <f t="shared" si="98"/>
        <v>0</v>
      </c>
      <c r="J179" s="212">
        <f t="shared" si="98"/>
        <v>0</v>
      </c>
      <c r="K179" s="212">
        <f t="shared" si="98"/>
        <v>0</v>
      </c>
      <c r="L179" s="212">
        <f t="shared" si="98"/>
        <v>0</v>
      </c>
      <c r="M179" s="212">
        <f t="shared" si="98"/>
        <v>0</v>
      </c>
      <c r="N179" s="212">
        <f t="shared" si="98"/>
        <v>0</v>
      </c>
      <c r="O179" s="212">
        <f t="shared" si="98"/>
        <v>0</v>
      </c>
      <c r="P179" s="212">
        <f t="shared" si="98"/>
        <v>0</v>
      </c>
      <c r="Q179" s="212">
        <f t="shared" si="98"/>
        <v>0</v>
      </c>
      <c r="R179" s="212">
        <f t="shared" si="98"/>
        <v>0</v>
      </c>
      <c r="S179" s="212">
        <f t="shared" si="98"/>
        <v>0</v>
      </c>
      <c r="T179" s="212">
        <f t="shared" si="98"/>
        <v>0</v>
      </c>
      <c r="U179" s="212">
        <f t="shared" si="98"/>
        <v>0</v>
      </c>
      <c r="V179" s="212">
        <f t="shared" si="98"/>
        <v>0</v>
      </c>
      <c r="W179" s="212">
        <f t="shared" si="98"/>
        <v>0</v>
      </c>
      <c r="X179" s="212">
        <f t="shared" si="98"/>
        <v>17000</v>
      </c>
      <c r="Y179" s="221">
        <f t="shared" si="98"/>
        <v>0</v>
      </c>
      <c r="Z179" s="43"/>
      <c r="AA179" s="43"/>
      <c r="AB179" s="43"/>
      <c r="AC179" s="43"/>
      <c r="AD179" s="43"/>
      <c r="AE179" s="43"/>
      <c r="AF179" s="43"/>
      <c r="AG179" s="16"/>
      <c r="AH179" s="16"/>
      <c r="AI179" s="16"/>
      <c r="AJ179" s="16"/>
      <c r="AK179" s="16"/>
      <c r="AL179" s="16"/>
    </row>
    <row r="180" spans="1:38" ht="59.25" customHeight="1">
      <c r="A180" s="19"/>
      <c r="B180" s="21">
        <v>3110</v>
      </c>
      <c r="C180" s="130" t="s">
        <v>59</v>
      </c>
      <c r="D180" s="292" t="s">
        <v>132</v>
      </c>
      <c r="E180" s="213">
        <v>17000</v>
      </c>
      <c r="F180" s="195"/>
      <c r="G180" s="195"/>
      <c r="H180" s="196">
        <f>I180+V180</f>
        <v>0</v>
      </c>
      <c r="I180" s="196"/>
      <c r="J180" s="219"/>
      <c r="K180" s="219"/>
      <c r="L180" s="219"/>
      <c r="M180" s="219"/>
      <c r="N180" s="205"/>
      <c r="O180" s="195"/>
      <c r="P180" s="195"/>
      <c r="Q180" s="195"/>
      <c r="R180" s="195"/>
      <c r="S180" s="195"/>
      <c r="T180" s="195"/>
      <c r="U180" s="195"/>
      <c r="V180" s="205">
        <f>J180+K180+L180+M180</f>
        <v>0</v>
      </c>
      <c r="W180" s="194">
        <v>0</v>
      </c>
      <c r="X180" s="195">
        <f>E180-H180</f>
        <v>17000</v>
      </c>
      <c r="Y180" s="195">
        <f t="shared" si="64"/>
        <v>0</v>
      </c>
      <c r="Z180" s="43"/>
      <c r="AA180" s="43"/>
      <c r="AB180" s="43"/>
      <c r="AC180" s="43"/>
      <c r="AD180" s="43"/>
      <c r="AE180" s="43"/>
      <c r="AF180" s="43"/>
      <c r="AG180" s="16"/>
      <c r="AH180" s="16"/>
      <c r="AI180" s="16"/>
      <c r="AJ180" s="16"/>
      <c r="AK180" s="16"/>
      <c r="AL180" s="16"/>
    </row>
    <row r="181" spans="1:38" ht="75" customHeight="1">
      <c r="A181" s="84"/>
      <c r="B181" s="93">
        <v>1011080</v>
      </c>
      <c r="C181" s="94" t="s">
        <v>133</v>
      </c>
      <c r="D181" s="288"/>
      <c r="E181" s="212">
        <f>E182+E183</f>
        <v>150000</v>
      </c>
      <c r="F181" s="212">
        <f t="shared" ref="F181:X181" si="99">F182+F183</f>
        <v>0</v>
      </c>
      <c r="G181" s="212">
        <f t="shared" si="99"/>
        <v>0</v>
      </c>
      <c r="H181" s="212">
        <f t="shared" si="99"/>
        <v>60000</v>
      </c>
      <c r="I181" s="212">
        <f t="shared" si="99"/>
        <v>60000</v>
      </c>
      <c r="J181" s="212">
        <f t="shared" si="99"/>
        <v>0</v>
      </c>
      <c r="K181" s="212">
        <f t="shared" si="99"/>
        <v>0</v>
      </c>
      <c r="L181" s="212">
        <f t="shared" si="99"/>
        <v>0</v>
      </c>
      <c r="M181" s="212">
        <f t="shared" si="99"/>
        <v>0</v>
      </c>
      <c r="N181" s="212">
        <f t="shared" si="99"/>
        <v>0</v>
      </c>
      <c r="O181" s="212">
        <f t="shared" si="99"/>
        <v>0</v>
      </c>
      <c r="P181" s="212">
        <f t="shared" si="99"/>
        <v>0</v>
      </c>
      <c r="Q181" s="212">
        <f t="shared" si="99"/>
        <v>0</v>
      </c>
      <c r="R181" s="212">
        <f t="shared" si="99"/>
        <v>0</v>
      </c>
      <c r="S181" s="212">
        <f t="shared" si="99"/>
        <v>0</v>
      </c>
      <c r="T181" s="212">
        <f t="shared" si="99"/>
        <v>0</v>
      </c>
      <c r="U181" s="212">
        <f t="shared" si="99"/>
        <v>0</v>
      </c>
      <c r="V181" s="212">
        <f t="shared" si="99"/>
        <v>0</v>
      </c>
      <c r="W181" s="212">
        <f t="shared" si="99"/>
        <v>60000</v>
      </c>
      <c r="X181" s="212">
        <f t="shared" si="99"/>
        <v>90000</v>
      </c>
      <c r="Y181" s="195">
        <f t="shared" si="64"/>
        <v>40</v>
      </c>
      <c r="Z181" s="43"/>
      <c r="AA181" s="43"/>
      <c r="AB181" s="43"/>
      <c r="AC181" s="43"/>
      <c r="AD181" s="43"/>
      <c r="AE181" s="43"/>
      <c r="AF181" s="43"/>
      <c r="AG181" s="16"/>
      <c r="AH181" s="16"/>
      <c r="AI181" s="16"/>
      <c r="AJ181" s="16"/>
      <c r="AK181" s="16"/>
      <c r="AL181" s="16"/>
    </row>
    <row r="182" spans="1:38" ht="96" customHeight="1">
      <c r="A182" s="19"/>
      <c r="B182" s="21">
        <v>3110</v>
      </c>
      <c r="C182" s="130" t="s">
        <v>59</v>
      </c>
      <c r="D182" s="293" t="s">
        <v>134</v>
      </c>
      <c r="E182" s="213">
        <v>114000</v>
      </c>
      <c r="F182" s="195"/>
      <c r="G182" s="195"/>
      <c r="H182" s="196">
        <f t="shared" ref="H182:H183" si="100">I182+V182</f>
        <v>24000</v>
      </c>
      <c r="I182" s="196">
        <v>24000</v>
      </c>
      <c r="J182" s="219"/>
      <c r="K182" s="219"/>
      <c r="L182" s="219"/>
      <c r="M182" s="219"/>
      <c r="N182" s="205"/>
      <c r="O182" s="195"/>
      <c r="P182" s="195"/>
      <c r="Q182" s="195"/>
      <c r="R182" s="195"/>
      <c r="S182" s="195"/>
      <c r="T182" s="195"/>
      <c r="U182" s="195"/>
      <c r="V182" s="205">
        <f t="shared" ref="V182:V183" si="101">J182+K182+L182+M182</f>
        <v>0</v>
      </c>
      <c r="W182" s="194">
        <v>60000</v>
      </c>
      <c r="X182" s="195">
        <f t="shared" ref="X182:X183" si="102">E182-H182</f>
        <v>90000</v>
      </c>
      <c r="Y182" s="195">
        <f t="shared" si="64"/>
        <v>52.631578947368418</v>
      </c>
      <c r="Z182" s="43"/>
      <c r="AA182" s="43"/>
      <c r="AB182" s="43"/>
      <c r="AC182" s="43"/>
      <c r="AD182" s="43"/>
      <c r="AE182" s="43"/>
      <c r="AF182" s="43"/>
      <c r="AG182" s="16"/>
      <c r="AH182" s="16"/>
      <c r="AI182" s="16"/>
      <c r="AJ182" s="16"/>
      <c r="AK182" s="16"/>
      <c r="AL182" s="16"/>
    </row>
    <row r="183" spans="1:38" ht="63.75" customHeight="1">
      <c r="A183" s="19"/>
      <c r="B183" s="21">
        <v>3110</v>
      </c>
      <c r="C183" s="130" t="s">
        <v>59</v>
      </c>
      <c r="D183" s="99" t="s">
        <v>135</v>
      </c>
      <c r="E183" s="213">
        <v>36000</v>
      </c>
      <c r="F183" s="195"/>
      <c r="G183" s="195"/>
      <c r="H183" s="196">
        <f t="shared" si="100"/>
        <v>36000</v>
      </c>
      <c r="I183" s="196">
        <v>36000</v>
      </c>
      <c r="J183" s="219"/>
      <c r="K183" s="219"/>
      <c r="L183" s="219"/>
      <c r="M183" s="219"/>
      <c r="N183" s="205"/>
      <c r="O183" s="195"/>
      <c r="P183" s="195"/>
      <c r="Q183" s="195"/>
      <c r="R183" s="195"/>
      <c r="S183" s="195"/>
      <c r="T183" s="195"/>
      <c r="U183" s="195"/>
      <c r="V183" s="205">
        <f t="shared" si="101"/>
        <v>0</v>
      </c>
      <c r="W183" s="194">
        <v>0</v>
      </c>
      <c r="X183" s="195">
        <f t="shared" si="102"/>
        <v>0</v>
      </c>
      <c r="Y183" s="195">
        <f t="shared" si="64"/>
        <v>0</v>
      </c>
      <c r="Z183" s="43"/>
      <c r="AA183" s="43"/>
      <c r="AB183" s="43"/>
      <c r="AC183" s="43"/>
      <c r="AD183" s="43"/>
      <c r="AE183" s="43"/>
      <c r="AF183" s="43"/>
      <c r="AG183" s="16"/>
      <c r="AH183" s="16"/>
      <c r="AI183" s="16"/>
      <c r="AJ183" s="16"/>
      <c r="AK183" s="16"/>
      <c r="AL183" s="16"/>
    </row>
    <row r="184" spans="1:38" ht="75" customHeight="1">
      <c r="A184" s="84"/>
      <c r="B184" s="294">
        <v>1017340</v>
      </c>
      <c r="C184" s="94" t="s">
        <v>62</v>
      </c>
      <c r="D184" s="295"/>
      <c r="E184" s="212">
        <f>E185</f>
        <v>150000</v>
      </c>
      <c r="F184" s="212">
        <f t="shared" ref="F184:X184" si="103">F185</f>
        <v>0</v>
      </c>
      <c r="G184" s="212">
        <f t="shared" si="103"/>
        <v>0</v>
      </c>
      <c r="H184" s="212">
        <f t="shared" si="103"/>
        <v>0</v>
      </c>
      <c r="I184" s="212">
        <f t="shared" si="103"/>
        <v>0</v>
      </c>
      <c r="J184" s="212">
        <f t="shared" si="103"/>
        <v>0</v>
      </c>
      <c r="K184" s="212">
        <f t="shared" si="103"/>
        <v>0</v>
      </c>
      <c r="L184" s="212">
        <f t="shared" si="103"/>
        <v>0</v>
      </c>
      <c r="M184" s="212">
        <f t="shared" si="103"/>
        <v>0</v>
      </c>
      <c r="N184" s="212">
        <f t="shared" si="103"/>
        <v>0</v>
      </c>
      <c r="O184" s="212">
        <f t="shared" si="103"/>
        <v>0</v>
      </c>
      <c r="P184" s="212">
        <f t="shared" si="103"/>
        <v>0</v>
      </c>
      <c r="Q184" s="212">
        <f t="shared" si="103"/>
        <v>0</v>
      </c>
      <c r="R184" s="212">
        <f t="shared" si="103"/>
        <v>0</v>
      </c>
      <c r="S184" s="212">
        <f t="shared" si="103"/>
        <v>0</v>
      </c>
      <c r="T184" s="212">
        <f t="shared" si="103"/>
        <v>0</v>
      </c>
      <c r="U184" s="212">
        <f t="shared" si="103"/>
        <v>0</v>
      </c>
      <c r="V184" s="212">
        <f t="shared" si="103"/>
        <v>0</v>
      </c>
      <c r="W184" s="212">
        <f t="shared" si="103"/>
        <v>0</v>
      </c>
      <c r="X184" s="212">
        <f t="shared" si="103"/>
        <v>150000</v>
      </c>
      <c r="Y184" s="195">
        <f t="shared" si="64"/>
        <v>0</v>
      </c>
      <c r="Z184" s="43"/>
      <c r="AA184" s="43"/>
      <c r="AB184" s="43"/>
      <c r="AC184" s="43"/>
      <c r="AD184" s="43"/>
      <c r="AE184" s="43"/>
      <c r="AF184" s="43"/>
      <c r="AG184" s="16"/>
      <c r="AH184" s="16"/>
      <c r="AI184" s="16"/>
      <c r="AJ184" s="16"/>
      <c r="AK184" s="16"/>
      <c r="AL184" s="16"/>
    </row>
    <row r="185" spans="1:38" ht="84.75" customHeight="1">
      <c r="A185" s="19"/>
      <c r="B185" s="21">
        <v>3143</v>
      </c>
      <c r="C185" s="130" t="s">
        <v>63</v>
      </c>
      <c r="D185" s="296" t="s">
        <v>136</v>
      </c>
      <c r="E185" s="213">
        <v>150000</v>
      </c>
      <c r="F185" s="195"/>
      <c r="G185" s="195"/>
      <c r="H185" s="196">
        <f>I185+V185</f>
        <v>0</v>
      </c>
      <c r="I185" s="196"/>
      <c r="J185" s="219"/>
      <c r="K185" s="219"/>
      <c r="L185" s="219"/>
      <c r="M185" s="219"/>
      <c r="N185" s="205"/>
      <c r="O185" s="195"/>
      <c r="P185" s="195"/>
      <c r="Q185" s="195"/>
      <c r="R185" s="195"/>
      <c r="S185" s="195"/>
      <c r="T185" s="195"/>
      <c r="U185" s="195"/>
      <c r="V185" s="205">
        <f>J185+K185+L185</f>
        <v>0</v>
      </c>
      <c r="W185" s="194">
        <v>0</v>
      </c>
      <c r="X185" s="195">
        <f>E185-H185</f>
        <v>150000</v>
      </c>
      <c r="Y185" s="195">
        <f t="shared" si="64"/>
        <v>0</v>
      </c>
      <c r="Z185" s="43"/>
      <c r="AA185" s="43"/>
      <c r="AB185" s="43"/>
      <c r="AC185" s="43"/>
      <c r="AD185" s="43"/>
      <c r="AE185" s="43"/>
      <c r="AF185" s="43"/>
      <c r="AG185" s="16"/>
      <c r="AH185" s="16"/>
      <c r="AI185" s="16"/>
      <c r="AJ185" s="16"/>
      <c r="AK185" s="16"/>
      <c r="AL185" s="16"/>
    </row>
    <row r="186" spans="1:38" ht="52.5" customHeight="1">
      <c r="A186" s="84"/>
      <c r="B186" s="93">
        <v>1017520</v>
      </c>
      <c r="C186" s="297" t="s">
        <v>94</v>
      </c>
      <c r="D186" s="263"/>
      <c r="E186" s="212">
        <f>E187+E188</f>
        <v>89000</v>
      </c>
      <c r="F186" s="212">
        <f t="shared" ref="F186:X186" si="104">F187+F188</f>
        <v>0</v>
      </c>
      <c r="G186" s="212">
        <f t="shared" si="104"/>
        <v>0</v>
      </c>
      <c r="H186" s="212">
        <f t="shared" si="104"/>
        <v>32004</v>
      </c>
      <c r="I186" s="212">
        <f t="shared" si="104"/>
        <v>32004</v>
      </c>
      <c r="J186" s="212">
        <f t="shared" si="104"/>
        <v>0</v>
      </c>
      <c r="K186" s="212">
        <f t="shared" si="104"/>
        <v>0</v>
      </c>
      <c r="L186" s="212">
        <f t="shared" si="104"/>
        <v>0</v>
      </c>
      <c r="M186" s="212">
        <f t="shared" si="104"/>
        <v>0</v>
      </c>
      <c r="N186" s="212">
        <f t="shared" si="104"/>
        <v>0</v>
      </c>
      <c r="O186" s="212">
        <f t="shared" si="104"/>
        <v>0</v>
      </c>
      <c r="P186" s="212">
        <f t="shared" si="104"/>
        <v>0</v>
      </c>
      <c r="Q186" s="212">
        <f t="shared" si="104"/>
        <v>0</v>
      </c>
      <c r="R186" s="212">
        <f t="shared" si="104"/>
        <v>0</v>
      </c>
      <c r="S186" s="212">
        <f t="shared" si="104"/>
        <v>0</v>
      </c>
      <c r="T186" s="212">
        <f t="shared" si="104"/>
        <v>0</v>
      </c>
      <c r="U186" s="212">
        <f t="shared" si="104"/>
        <v>0</v>
      </c>
      <c r="V186" s="212">
        <f t="shared" si="104"/>
        <v>0</v>
      </c>
      <c r="W186" s="212">
        <f t="shared" si="104"/>
        <v>32004</v>
      </c>
      <c r="X186" s="212">
        <f t="shared" si="104"/>
        <v>56996</v>
      </c>
      <c r="Y186" s="195">
        <f t="shared" si="64"/>
        <v>35.959550561797755</v>
      </c>
      <c r="Z186" s="43"/>
      <c r="AA186" s="43"/>
      <c r="AB186" s="43"/>
      <c r="AC186" s="43"/>
      <c r="AD186" s="43"/>
      <c r="AE186" s="43"/>
      <c r="AF186" s="43"/>
      <c r="AG186" s="16"/>
      <c r="AH186" s="16"/>
      <c r="AI186" s="16"/>
      <c r="AJ186" s="16"/>
      <c r="AK186" s="16"/>
      <c r="AL186" s="16"/>
    </row>
    <row r="187" spans="1:38" ht="66.75" customHeight="1">
      <c r="A187" s="19"/>
      <c r="B187" s="21">
        <v>3110</v>
      </c>
      <c r="C187" s="130" t="s">
        <v>59</v>
      </c>
      <c r="D187" s="256" t="s">
        <v>100</v>
      </c>
      <c r="E187" s="213">
        <v>55000</v>
      </c>
      <c r="F187" s="195"/>
      <c r="G187" s="195"/>
      <c r="H187" s="196">
        <f>I187+V187</f>
        <v>32004</v>
      </c>
      <c r="I187" s="196">
        <v>32004</v>
      </c>
      <c r="J187" s="219"/>
      <c r="K187" s="219"/>
      <c r="L187" s="219"/>
      <c r="M187" s="219"/>
      <c r="N187" s="205"/>
      <c r="O187" s="195"/>
      <c r="P187" s="195"/>
      <c r="Q187" s="195"/>
      <c r="R187" s="195"/>
      <c r="S187" s="195"/>
      <c r="T187" s="195"/>
      <c r="U187" s="195"/>
      <c r="V187" s="205">
        <f>J187+K187+L187+M187</f>
        <v>0</v>
      </c>
      <c r="W187" s="194">
        <v>32004</v>
      </c>
      <c r="X187" s="195">
        <f>E187-H187</f>
        <v>22996</v>
      </c>
      <c r="Y187" s="195">
        <f t="shared" si="64"/>
        <v>58.189090909090908</v>
      </c>
      <c r="Z187" s="43"/>
      <c r="AA187" s="43"/>
      <c r="AB187" s="43"/>
      <c r="AC187" s="43"/>
      <c r="AD187" s="43"/>
      <c r="AE187" s="43"/>
      <c r="AF187" s="43"/>
      <c r="AG187" s="16"/>
      <c r="AH187" s="16"/>
      <c r="AI187" s="16"/>
      <c r="AJ187" s="16"/>
      <c r="AK187" s="16"/>
      <c r="AL187" s="16"/>
    </row>
    <row r="188" spans="1:38" ht="66.75" customHeight="1">
      <c r="A188" s="19"/>
      <c r="B188" s="21">
        <v>3110</v>
      </c>
      <c r="C188" s="130" t="s">
        <v>59</v>
      </c>
      <c r="D188" s="99" t="s">
        <v>198</v>
      </c>
      <c r="E188" s="213">
        <v>34000</v>
      </c>
      <c r="F188" s="195"/>
      <c r="G188" s="195"/>
      <c r="H188" s="196">
        <f>I188+V188</f>
        <v>0</v>
      </c>
      <c r="I188" s="196"/>
      <c r="J188" s="219"/>
      <c r="K188" s="219"/>
      <c r="L188" s="219"/>
      <c r="M188" s="219"/>
      <c r="N188" s="205"/>
      <c r="O188" s="195"/>
      <c r="P188" s="195"/>
      <c r="Q188" s="195"/>
      <c r="R188" s="195"/>
      <c r="S188" s="195"/>
      <c r="T188" s="195"/>
      <c r="U188" s="195"/>
      <c r="V188" s="205"/>
      <c r="W188" s="194">
        <v>0</v>
      </c>
      <c r="X188" s="195">
        <f>E188-H188</f>
        <v>34000</v>
      </c>
      <c r="Y188" s="195">
        <f t="shared" si="64"/>
        <v>0</v>
      </c>
      <c r="Z188" s="43"/>
      <c r="AA188" s="43"/>
      <c r="AB188" s="43"/>
      <c r="AC188" s="43"/>
      <c r="AD188" s="43"/>
      <c r="AE188" s="43"/>
      <c r="AF188" s="43"/>
      <c r="AG188" s="16"/>
      <c r="AH188" s="16"/>
      <c r="AI188" s="16"/>
      <c r="AJ188" s="16"/>
      <c r="AK188" s="16"/>
      <c r="AL188" s="16"/>
    </row>
    <row r="189" spans="1:38" ht="108" customHeight="1">
      <c r="A189" s="138"/>
      <c r="B189" s="145">
        <v>11</v>
      </c>
      <c r="C189" s="241" t="s">
        <v>35</v>
      </c>
      <c r="D189" s="265"/>
      <c r="E189" s="207">
        <f t="shared" ref="E189:X189" si="105">E194+E192+E190+E202</f>
        <v>554799</v>
      </c>
      <c r="F189" s="207">
        <f t="shared" si="105"/>
        <v>0</v>
      </c>
      <c r="G189" s="207">
        <f t="shared" si="105"/>
        <v>0</v>
      </c>
      <c r="H189" s="207">
        <f t="shared" si="105"/>
        <v>20000</v>
      </c>
      <c r="I189" s="207">
        <f t="shared" si="105"/>
        <v>20000</v>
      </c>
      <c r="J189" s="207">
        <f t="shared" si="105"/>
        <v>0</v>
      </c>
      <c r="K189" s="207">
        <f t="shared" si="105"/>
        <v>0</v>
      </c>
      <c r="L189" s="207">
        <f t="shared" si="105"/>
        <v>0</v>
      </c>
      <c r="M189" s="207">
        <f t="shared" si="105"/>
        <v>0</v>
      </c>
      <c r="N189" s="207">
        <f t="shared" si="105"/>
        <v>0</v>
      </c>
      <c r="O189" s="207">
        <f t="shared" si="105"/>
        <v>0</v>
      </c>
      <c r="P189" s="207">
        <f t="shared" si="105"/>
        <v>0</v>
      </c>
      <c r="Q189" s="207">
        <f t="shared" si="105"/>
        <v>0</v>
      </c>
      <c r="R189" s="207">
        <f t="shared" si="105"/>
        <v>0</v>
      </c>
      <c r="S189" s="207">
        <f t="shared" si="105"/>
        <v>0</v>
      </c>
      <c r="T189" s="207">
        <f t="shared" si="105"/>
        <v>0</v>
      </c>
      <c r="U189" s="207">
        <f t="shared" si="105"/>
        <v>0</v>
      </c>
      <c r="V189" s="207">
        <f t="shared" si="105"/>
        <v>0</v>
      </c>
      <c r="W189" s="207">
        <f t="shared" si="105"/>
        <v>20000</v>
      </c>
      <c r="X189" s="207">
        <f t="shared" si="105"/>
        <v>534799</v>
      </c>
      <c r="Y189" s="195">
        <f t="shared" si="64"/>
        <v>3.6049091653013074</v>
      </c>
      <c r="Z189" s="43"/>
      <c r="AA189" s="43"/>
      <c r="AB189" s="43"/>
      <c r="AC189" s="43"/>
      <c r="AD189" s="43"/>
      <c r="AE189" s="43"/>
      <c r="AF189" s="43"/>
      <c r="AG189" s="16"/>
      <c r="AH189" s="16"/>
      <c r="AI189" s="16"/>
      <c r="AJ189" s="16"/>
      <c r="AK189" s="16"/>
      <c r="AL189" s="16"/>
    </row>
    <row r="190" spans="1:38" ht="89.25" hidden="1" customHeight="1">
      <c r="A190" s="84"/>
      <c r="B190" s="169"/>
      <c r="C190" s="125"/>
      <c r="D190" s="88"/>
      <c r="E190" s="212"/>
      <c r="F190" s="212">
        <f t="shared" ref="F190:X190" si="106">F191</f>
        <v>0</v>
      </c>
      <c r="G190" s="212">
        <f t="shared" si="106"/>
        <v>0</v>
      </c>
      <c r="H190" s="212">
        <f t="shared" si="106"/>
        <v>0</v>
      </c>
      <c r="I190" s="212">
        <f t="shared" si="106"/>
        <v>0</v>
      </c>
      <c r="J190" s="212">
        <f t="shared" si="106"/>
        <v>0</v>
      </c>
      <c r="K190" s="212">
        <f t="shared" si="106"/>
        <v>0</v>
      </c>
      <c r="L190" s="212">
        <f t="shared" si="106"/>
        <v>0</v>
      </c>
      <c r="M190" s="212">
        <f t="shared" si="106"/>
        <v>0</v>
      </c>
      <c r="N190" s="212">
        <f t="shared" si="106"/>
        <v>0</v>
      </c>
      <c r="O190" s="212">
        <f t="shared" si="106"/>
        <v>0</v>
      </c>
      <c r="P190" s="212">
        <f t="shared" si="106"/>
        <v>0</v>
      </c>
      <c r="Q190" s="212">
        <f t="shared" si="106"/>
        <v>0</v>
      </c>
      <c r="R190" s="212">
        <f t="shared" si="106"/>
        <v>0</v>
      </c>
      <c r="S190" s="212">
        <f t="shared" si="106"/>
        <v>0</v>
      </c>
      <c r="T190" s="212">
        <f t="shared" si="106"/>
        <v>0</v>
      </c>
      <c r="U190" s="212">
        <f t="shared" si="106"/>
        <v>0</v>
      </c>
      <c r="V190" s="212">
        <f t="shared" si="106"/>
        <v>0</v>
      </c>
      <c r="W190" s="212">
        <f t="shared" si="106"/>
        <v>0</v>
      </c>
      <c r="X190" s="212">
        <f t="shared" si="106"/>
        <v>0</v>
      </c>
      <c r="Y190" s="195" t="e">
        <f t="shared" si="64"/>
        <v>#DIV/0!</v>
      </c>
      <c r="Z190" s="43"/>
      <c r="AA190" s="43"/>
      <c r="AB190" s="43"/>
      <c r="AC190" s="43"/>
      <c r="AD190" s="43"/>
      <c r="AE190" s="43"/>
      <c r="AF190" s="43"/>
      <c r="AG190" s="16"/>
      <c r="AH190" s="16"/>
      <c r="AI190" s="16"/>
      <c r="AJ190" s="16"/>
      <c r="AK190" s="16"/>
      <c r="AL190" s="16"/>
    </row>
    <row r="191" spans="1:38" ht="42.75" hidden="1" customHeight="1">
      <c r="A191" s="155"/>
      <c r="B191" s="190"/>
      <c r="C191" s="130"/>
      <c r="D191" s="191"/>
      <c r="E191" s="220"/>
      <c r="F191" s="221"/>
      <c r="G191" s="221"/>
      <c r="H191" s="221">
        <f>I191+V191</f>
        <v>0</v>
      </c>
      <c r="I191" s="220"/>
      <c r="J191" s="220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>
        <f>J191+K191+L191+M191</f>
        <v>0</v>
      </c>
      <c r="W191" s="218"/>
      <c r="X191" s="220">
        <f>E191-H191</f>
        <v>0</v>
      </c>
      <c r="Y191" s="195" t="e">
        <f t="shared" si="64"/>
        <v>#DIV/0!</v>
      </c>
      <c r="Z191" s="43"/>
      <c r="AA191" s="43"/>
      <c r="AB191" s="43"/>
      <c r="AC191" s="43"/>
      <c r="AD191" s="43"/>
      <c r="AE191" s="43"/>
      <c r="AF191" s="43"/>
      <c r="AG191" s="16"/>
      <c r="AH191" s="16"/>
      <c r="AI191" s="16"/>
      <c r="AJ191" s="16"/>
      <c r="AK191" s="16"/>
      <c r="AL191" s="16"/>
    </row>
    <row r="192" spans="1:38" ht="63.75" customHeight="1">
      <c r="A192" s="84"/>
      <c r="B192" s="169">
        <v>1115011</v>
      </c>
      <c r="C192" s="94" t="s">
        <v>69</v>
      </c>
      <c r="D192" s="88"/>
      <c r="E192" s="212">
        <f>E193</f>
        <v>20000</v>
      </c>
      <c r="F192" s="212">
        <f t="shared" ref="F192:X192" si="107">F193</f>
        <v>0</v>
      </c>
      <c r="G192" s="212">
        <f t="shared" si="107"/>
        <v>0</v>
      </c>
      <c r="H192" s="212">
        <f t="shared" si="107"/>
        <v>20000</v>
      </c>
      <c r="I192" s="212">
        <f t="shared" si="107"/>
        <v>20000</v>
      </c>
      <c r="J192" s="212">
        <f t="shared" si="107"/>
        <v>0</v>
      </c>
      <c r="K192" s="212">
        <f t="shared" si="107"/>
        <v>0</v>
      </c>
      <c r="L192" s="212">
        <f t="shared" si="107"/>
        <v>0</v>
      </c>
      <c r="M192" s="212">
        <f t="shared" si="107"/>
        <v>0</v>
      </c>
      <c r="N192" s="212">
        <f t="shared" si="107"/>
        <v>0</v>
      </c>
      <c r="O192" s="212">
        <f t="shared" si="107"/>
        <v>0</v>
      </c>
      <c r="P192" s="212">
        <f t="shared" si="107"/>
        <v>0</v>
      </c>
      <c r="Q192" s="212">
        <f t="shared" si="107"/>
        <v>0</v>
      </c>
      <c r="R192" s="212">
        <f t="shared" si="107"/>
        <v>0</v>
      </c>
      <c r="S192" s="212">
        <f t="shared" si="107"/>
        <v>0</v>
      </c>
      <c r="T192" s="212">
        <f t="shared" si="107"/>
        <v>0</v>
      </c>
      <c r="U192" s="212">
        <f t="shared" si="107"/>
        <v>0</v>
      </c>
      <c r="V192" s="212">
        <f t="shared" si="107"/>
        <v>0</v>
      </c>
      <c r="W192" s="212">
        <f t="shared" si="107"/>
        <v>20000</v>
      </c>
      <c r="X192" s="212">
        <f t="shared" si="107"/>
        <v>0</v>
      </c>
      <c r="Y192" s="195">
        <f t="shared" si="64"/>
        <v>100</v>
      </c>
      <c r="Z192" s="43"/>
      <c r="AA192" s="43"/>
      <c r="AB192" s="43"/>
      <c r="AC192" s="43"/>
      <c r="AD192" s="43"/>
      <c r="AE192" s="43"/>
      <c r="AF192" s="43"/>
      <c r="AG192" s="16"/>
      <c r="AH192" s="16"/>
      <c r="AI192" s="16"/>
      <c r="AJ192" s="16"/>
      <c r="AK192" s="16"/>
      <c r="AL192" s="16"/>
    </row>
    <row r="193" spans="1:38" ht="53.25" customHeight="1">
      <c r="A193" s="155"/>
      <c r="B193" s="170">
        <v>3110</v>
      </c>
      <c r="C193" s="20" t="s">
        <v>3</v>
      </c>
      <c r="D193" s="298" t="s">
        <v>199</v>
      </c>
      <c r="E193" s="220">
        <v>20000</v>
      </c>
      <c r="F193" s="221"/>
      <c r="G193" s="221"/>
      <c r="H193" s="220">
        <f>I193+V193</f>
        <v>20000</v>
      </c>
      <c r="I193" s="220">
        <v>20000</v>
      </c>
      <c r="J193" s="220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0">
        <f>J193+K193+L193+M193+N193+O193+P193+Q193</f>
        <v>0</v>
      </c>
      <c r="W193" s="220">
        <v>20000</v>
      </c>
      <c r="X193" s="220">
        <f>E193-H193</f>
        <v>0</v>
      </c>
      <c r="Y193" s="195">
        <f t="shared" si="64"/>
        <v>100</v>
      </c>
      <c r="Z193" s="43"/>
      <c r="AA193" s="43"/>
      <c r="AB193" s="43"/>
      <c r="AC193" s="43"/>
      <c r="AD193" s="43"/>
      <c r="AE193" s="43"/>
      <c r="AF193" s="43"/>
      <c r="AG193" s="16"/>
      <c r="AH193" s="16"/>
      <c r="AI193" s="16"/>
      <c r="AJ193" s="16"/>
      <c r="AK193" s="16"/>
      <c r="AL193" s="16"/>
    </row>
    <row r="194" spans="1:38" ht="155.25" customHeight="1">
      <c r="A194" s="84"/>
      <c r="B194" s="67" t="s">
        <v>60</v>
      </c>
      <c r="C194" s="94" t="s">
        <v>61</v>
      </c>
      <c r="D194" s="288"/>
      <c r="E194" s="212">
        <f>E195+E196+E197+E198+E199+E200+E201+E204</f>
        <v>534799</v>
      </c>
      <c r="F194" s="212">
        <f t="shared" ref="F194:X194" si="108">F195+F196+F197+F198+F199+F200+F201+F204</f>
        <v>0</v>
      </c>
      <c r="G194" s="212">
        <f t="shared" si="108"/>
        <v>0</v>
      </c>
      <c r="H194" s="212">
        <f t="shared" si="108"/>
        <v>0</v>
      </c>
      <c r="I194" s="212">
        <f t="shared" si="108"/>
        <v>0</v>
      </c>
      <c r="J194" s="212">
        <f t="shared" si="108"/>
        <v>0</v>
      </c>
      <c r="K194" s="212">
        <f t="shared" si="108"/>
        <v>0</v>
      </c>
      <c r="L194" s="212">
        <f t="shared" si="108"/>
        <v>0</v>
      </c>
      <c r="M194" s="212">
        <f t="shared" si="108"/>
        <v>0</v>
      </c>
      <c r="N194" s="212">
        <f t="shared" si="108"/>
        <v>0</v>
      </c>
      <c r="O194" s="212">
        <f t="shared" si="108"/>
        <v>0</v>
      </c>
      <c r="P194" s="212">
        <f t="shared" si="108"/>
        <v>0</v>
      </c>
      <c r="Q194" s="212">
        <f t="shared" si="108"/>
        <v>0</v>
      </c>
      <c r="R194" s="212">
        <f t="shared" si="108"/>
        <v>0</v>
      </c>
      <c r="S194" s="212">
        <f t="shared" si="108"/>
        <v>0</v>
      </c>
      <c r="T194" s="212">
        <f t="shared" si="108"/>
        <v>0</v>
      </c>
      <c r="U194" s="212">
        <f t="shared" si="108"/>
        <v>0</v>
      </c>
      <c r="V194" s="212">
        <f t="shared" si="108"/>
        <v>0</v>
      </c>
      <c r="W194" s="212">
        <f t="shared" si="108"/>
        <v>0</v>
      </c>
      <c r="X194" s="212">
        <f t="shared" si="108"/>
        <v>534799</v>
      </c>
      <c r="Y194" s="195">
        <f t="shared" si="64"/>
        <v>0</v>
      </c>
      <c r="Z194" s="43"/>
      <c r="AA194" s="43"/>
      <c r="AB194" s="43"/>
      <c r="AC194" s="43"/>
      <c r="AD194" s="43"/>
      <c r="AE194" s="43"/>
      <c r="AF194" s="43"/>
      <c r="AG194" s="16"/>
      <c r="AH194" s="16"/>
      <c r="AI194" s="16"/>
      <c r="AJ194" s="16"/>
      <c r="AK194" s="16"/>
      <c r="AL194" s="16"/>
    </row>
    <row r="195" spans="1:38" ht="93" customHeight="1">
      <c r="A195" s="19"/>
      <c r="B195" s="21">
        <v>3110</v>
      </c>
      <c r="C195" s="130" t="s">
        <v>59</v>
      </c>
      <c r="D195" s="266" t="s">
        <v>137</v>
      </c>
      <c r="E195" s="213">
        <v>14000</v>
      </c>
      <c r="F195" s="195"/>
      <c r="G195" s="195"/>
      <c r="H195" s="196">
        <f>I195+V195</f>
        <v>0</v>
      </c>
      <c r="I195" s="196"/>
      <c r="J195" s="219"/>
      <c r="K195" s="219"/>
      <c r="L195" s="219"/>
      <c r="M195" s="219"/>
      <c r="N195" s="205"/>
      <c r="O195" s="195"/>
      <c r="P195" s="195"/>
      <c r="Q195" s="195"/>
      <c r="R195" s="195"/>
      <c r="S195" s="195"/>
      <c r="T195" s="195"/>
      <c r="U195" s="195"/>
      <c r="V195" s="205">
        <f>J195+K195+L195+M195+N195+O195+P195+Q195</f>
        <v>0</v>
      </c>
      <c r="W195" s="194">
        <v>0</v>
      </c>
      <c r="X195" s="195">
        <f>E195-H195</f>
        <v>14000</v>
      </c>
      <c r="Y195" s="195">
        <f t="shared" si="64"/>
        <v>0</v>
      </c>
      <c r="Z195" s="43"/>
      <c r="AA195" s="43"/>
      <c r="AB195" s="43"/>
      <c r="AC195" s="43"/>
      <c r="AD195" s="43"/>
      <c r="AE195" s="43"/>
      <c r="AF195" s="43"/>
      <c r="AG195" s="16"/>
      <c r="AH195" s="16"/>
      <c r="AI195" s="16"/>
      <c r="AJ195" s="16"/>
      <c r="AK195" s="16"/>
      <c r="AL195" s="16"/>
    </row>
    <row r="196" spans="1:38" ht="75" customHeight="1">
      <c r="A196" s="19"/>
      <c r="B196" s="21">
        <v>3110</v>
      </c>
      <c r="C196" s="130" t="s">
        <v>59</v>
      </c>
      <c r="D196" s="284" t="s">
        <v>138</v>
      </c>
      <c r="E196" s="213">
        <v>22400</v>
      </c>
      <c r="F196" s="195"/>
      <c r="G196" s="195"/>
      <c r="H196" s="196">
        <f t="shared" ref="H196:H204" si="109">I196+V196</f>
        <v>0</v>
      </c>
      <c r="I196" s="196"/>
      <c r="J196" s="219"/>
      <c r="K196" s="219"/>
      <c r="L196" s="219"/>
      <c r="M196" s="219"/>
      <c r="N196" s="205"/>
      <c r="O196" s="195"/>
      <c r="P196" s="195"/>
      <c r="Q196" s="195"/>
      <c r="R196" s="195"/>
      <c r="S196" s="195"/>
      <c r="T196" s="195"/>
      <c r="U196" s="195"/>
      <c r="V196" s="205">
        <f t="shared" ref="V196:V204" si="110">J196+K196+L196+M196+N196+O196+P196+Q196</f>
        <v>0</v>
      </c>
      <c r="W196" s="194">
        <v>0</v>
      </c>
      <c r="X196" s="195">
        <f t="shared" ref="X196:X204" si="111">E196-H196</f>
        <v>22400</v>
      </c>
      <c r="Y196" s="195">
        <f t="shared" si="64"/>
        <v>0</v>
      </c>
      <c r="Z196" s="43"/>
      <c r="AA196" s="43"/>
      <c r="AB196" s="43"/>
      <c r="AC196" s="43"/>
      <c r="AD196" s="43"/>
      <c r="AE196" s="43"/>
      <c r="AF196" s="43"/>
      <c r="AG196" s="16"/>
      <c r="AH196" s="16"/>
      <c r="AI196" s="16"/>
      <c r="AJ196" s="16"/>
      <c r="AK196" s="16"/>
      <c r="AL196" s="16"/>
    </row>
    <row r="197" spans="1:38" ht="45" customHeight="1">
      <c r="A197" s="19"/>
      <c r="B197" s="21">
        <v>3110</v>
      </c>
      <c r="C197" s="130" t="s">
        <v>59</v>
      </c>
      <c r="D197" s="284" t="s">
        <v>139</v>
      </c>
      <c r="E197" s="213">
        <v>16600</v>
      </c>
      <c r="F197" s="195"/>
      <c r="G197" s="195"/>
      <c r="H197" s="196">
        <f t="shared" si="109"/>
        <v>0</v>
      </c>
      <c r="I197" s="196"/>
      <c r="J197" s="219"/>
      <c r="K197" s="219"/>
      <c r="L197" s="219"/>
      <c r="M197" s="219"/>
      <c r="N197" s="205"/>
      <c r="O197" s="195"/>
      <c r="P197" s="195"/>
      <c r="Q197" s="195"/>
      <c r="R197" s="195"/>
      <c r="S197" s="195"/>
      <c r="T197" s="195"/>
      <c r="U197" s="195"/>
      <c r="V197" s="205">
        <f t="shared" si="110"/>
        <v>0</v>
      </c>
      <c r="W197" s="194">
        <v>0</v>
      </c>
      <c r="X197" s="195">
        <f t="shared" si="111"/>
        <v>16600</v>
      </c>
      <c r="Y197" s="195">
        <f t="shared" si="64"/>
        <v>0</v>
      </c>
      <c r="Z197" s="43"/>
      <c r="AA197" s="43"/>
      <c r="AB197" s="43"/>
      <c r="AC197" s="43"/>
      <c r="AD197" s="43"/>
      <c r="AE197" s="43"/>
      <c r="AF197" s="43"/>
      <c r="AG197" s="16"/>
      <c r="AH197" s="16"/>
      <c r="AI197" s="16"/>
      <c r="AJ197" s="16"/>
      <c r="AK197" s="16"/>
      <c r="AL197" s="16"/>
    </row>
    <row r="198" spans="1:38" ht="57.75" customHeight="1">
      <c r="A198" s="19"/>
      <c r="B198" s="21">
        <v>3110</v>
      </c>
      <c r="C198" s="130" t="s">
        <v>59</v>
      </c>
      <c r="D198" s="284" t="s">
        <v>140</v>
      </c>
      <c r="E198" s="213">
        <v>113000</v>
      </c>
      <c r="F198" s="195"/>
      <c r="G198" s="195"/>
      <c r="H198" s="196">
        <f t="shared" si="109"/>
        <v>0</v>
      </c>
      <c r="I198" s="196"/>
      <c r="J198" s="219"/>
      <c r="K198" s="219"/>
      <c r="L198" s="219"/>
      <c r="M198" s="219"/>
      <c r="N198" s="205"/>
      <c r="O198" s="195"/>
      <c r="P198" s="195"/>
      <c r="Q198" s="195"/>
      <c r="R198" s="195"/>
      <c r="S198" s="195"/>
      <c r="T198" s="195"/>
      <c r="U198" s="195"/>
      <c r="V198" s="205">
        <f t="shared" si="110"/>
        <v>0</v>
      </c>
      <c r="W198" s="194">
        <v>0</v>
      </c>
      <c r="X198" s="195">
        <f t="shared" si="111"/>
        <v>113000</v>
      </c>
      <c r="Y198" s="195">
        <f t="shared" si="64"/>
        <v>0</v>
      </c>
      <c r="Z198" s="43"/>
      <c r="AA198" s="43"/>
      <c r="AB198" s="43"/>
      <c r="AC198" s="43"/>
      <c r="AD198" s="43"/>
      <c r="AE198" s="43"/>
      <c r="AF198" s="43"/>
      <c r="AG198" s="16"/>
      <c r="AH198" s="16"/>
      <c r="AI198" s="16"/>
      <c r="AJ198" s="16"/>
      <c r="AK198" s="16"/>
      <c r="AL198" s="16"/>
    </row>
    <row r="199" spans="1:38" ht="57" customHeight="1">
      <c r="A199" s="19"/>
      <c r="B199" s="21">
        <v>3110</v>
      </c>
      <c r="C199" s="130" t="s">
        <v>59</v>
      </c>
      <c r="D199" s="284" t="s">
        <v>141</v>
      </c>
      <c r="E199" s="213">
        <v>16000</v>
      </c>
      <c r="F199" s="195"/>
      <c r="G199" s="195"/>
      <c r="H199" s="196">
        <f t="shared" si="109"/>
        <v>0</v>
      </c>
      <c r="I199" s="196"/>
      <c r="J199" s="219"/>
      <c r="K199" s="219"/>
      <c r="L199" s="219"/>
      <c r="M199" s="219"/>
      <c r="N199" s="205"/>
      <c r="O199" s="195"/>
      <c r="P199" s="195"/>
      <c r="Q199" s="195"/>
      <c r="R199" s="195"/>
      <c r="S199" s="195"/>
      <c r="T199" s="195"/>
      <c r="U199" s="195"/>
      <c r="V199" s="205">
        <f t="shared" si="110"/>
        <v>0</v>
      </c>
      <c r="W199" s="194">
        <v>0</v>
      </c>
      <c r="X199" s="195">
        <f t="shared" si="111"/>
        <v>16000</v>
      </c>
      <c r="Y199" s="195">
        <f t="shared" si="64"/>
        <v>0</v>
      </c>
      <c r="Z199" s="43"/>
      <c r="AA199" s="43"/>
      <c r="AB199" s="43"/>
      <c r="AC199" s="43"/>
      <c r="AD199" s="43"/>
      <c r="AE199" s="43"/>
      <c r="AF199" s="43"/>
      <c r="AG199" s="16"/>
      <c r="AH199" s="16"/>
      <c r="AI199" s="16"/>
      <c r="AJ199" s="16"/>
      <c r="AK199" s="16"/>
      <c r="AL199" s="16"/>
    </row>
    <row r="200" spans="1:38" ht="90" customHeight="1">
      <c r="A200" s="19"/>
      <c r="B200" s="21">
        <v>3110</v>
      </c>
      <c r="C200" s="130" t="s">
        <v>59</v>
      </c>
      <c r="D200" s="266" t="s">
        <v>142</v>
      </c>
      <c r="E200" s="213">
        <v>118000</v>
      </c>
      <c r="F200" s="195"/>
      <c r="G200" s="195"/>
      <c r="H200" s="196">
        <f t="shared" si="109"/>
        <v>0</v>
      </c>
      <c r="I200" s="196"/>
      <c r="J200" s="219"/>
      <c r="K200" s="219"/>
      <c r="L200" s="219"/>
      <c r="M200" s="219"/>
      <c r="N200" s="205"/>
      <c r="O200" s="195"/>
      <c r="P200" s="195"/>
      <c r="Q200" s="195"/>
      <c r="R200" s="195"/>
      <c r="S200" s="195"/>
      <c r="T200" s="195"/>
      <c r="U200" s="195"/>
      <c r="V200" s="205">
        <f t="shared" si="110"/>
        <v>0</v>
      </c>
      <c r="W200" s="194">
        <v>0</v>
      </c>
      <c r="X200" s="195">
        <f t="shared" si="111"/>
        <v>118000</v>
      </c>
      <c r="Y200" s="195">
        <f t="shared" si="64"/>
        <v>0</v>
      </c>
      <c r="Z200" s="43"/>
      <c r="AA200" s="43"/>
      <c r="AB200" s="43"/>
      <c r="AC200" s="43"/>
      <c r="AD200" s="43"/>
      <c r="AE200" s="43"/>
      <c r="AF200" s="43"/>
      <c r="AG200" s="16"/>
      <c r="AH200" s="16"/>
      <c r="AI200" s="16"/>
      <c r="AJ200" s="16"/>
      <c r="AK200" s="16"/>
      <c r="AL200" s="16"/>
    </row>
    <row r="201" spans="1:38" ht="84.75" customHeight="1">
      <c r="A201" s="19"/>
      <c r="B201" s="21">
        <v>3110</v>
      </c>
      <c r="C201" s="130" t="s">
        <v>59</v>
      </c>
      <c r="D201" s="266" t="s">
        <v>143</v>
      </c>
      <c r="E201" s="213">
        <v>134800</v>
      </c>
      <c r="F201" s="195"/>
      <c r="G201" s="195"/>
      <c r="H201" s="196">
        <f t="shared" si="109"/>
        <v>0</v>
      </c>
      <c r="I201" s="196"/>
      <c r="J201" s="219"/>
      <c r="K201" s="219"/>
      <c r="L201" s="219"/>
      <c r="M201" s="219"/>
      <c r="N201" s="205"/>
      <c r="O201" s="195"/>
      <c r="P201" s="195"/>
      <c r="Q201" s="195"/>
      <c r="R201" s="195"/>
      <c r="S201" s="195"/>
      <c r="T201" s="195"/>
      <c r="U201" s="195"/>
      <c r="V201" s="205">
        <f t="shared" si="110"/>
        <v>0</v>
      </c>
      <c r="W201" s="194">
        <v>0</v>
      </c>
      <c r="X201" s="195">
        <f t="shared" si="111"/>
        <v>134800</v>
      </c>
      <c r="Y201" s="195">
        <f t="shared" si="64"/>
        <v>0</v>
      </c>
      <c r="Z201" s="43"/>
      <c r="AA201" s="43"/>
      <c r="AB201" s="43"/>
      <c r="AC201" s="43"/>
      <c r="AD201" s="43"/>
      <c r="AE201" s="43"/>
      <c r="AF201" s="43"/>
      <c r="AG201" s="16"/>
      <c r="AH201" s="16"/>
      <c r="AI201" s="16"/>
      <c r="AJ201" s="16"/>
      <c r="AK201" s="16"/>
      <c r="AL201" s="16"/>
    </row>
    <row r="202" spans="1:38" ht="42" hidden="1" customHeight="1">
      <c r="A202" s="84"/>
      <c r="B202" s="21">
        <v>3110</v>
      </c>
      <c r="C202" s="130" t="s">
        <v>59</v>
      </c>
      <c r="D202" s="263"/>
      <c r="E202" s="212">
        <f>E203</f>
        <v>0</v>
      </c>
      <c r="F202" s="212">
        <f t="shared" ref="F202:W202" si="112">F203</f>
        <v>0</v>
      </c>
      <c r="G202" s="212">
        <f t="shared" si="112"/>
        <v>0</v>
      </c>
      <c r="H202" s="196">
        <f t="shared" si="109"/>
        <v>0</v>
      </c>
      <c r="I202" s="212">
        <f t="shared" si="112"/>
        <v>0</v>
      </c>
      <c r="J202" s="212">
        <f t="shared" si="112"/>
        <v>0</v>
      </c>
      <c r="K202" s="212">
        <f t="shared" si="112"/>
        <v>0</v>
      </c>
      <c r="L202" s="212">
        <f t="shared" si="112"/>
        <v>0</v>
      </c>
      <c r="M202" s="212">
        <f t="shared" si="112"/>
        <v>0</v>
      </c>
      <c r="N202" s="212">
        <f t="shared" si="112"/>
        <v>0</v>
      </c>
      <c r="O202" s="212">
        <f t="shared" si="112"/>
        <v>0</v>
      </c>
      <c r="P202" s="212">
        <f t="shared" si="112"/>
        <v>0</v>
      </c>
      <c r="Q202" s="212">
        <f t="shared" si="112"/>
        <v>0</v>
      </c>
      <c r="R202" s="212">
        <f t="shared" si="112"/>
        <v>0</v>
      </c>
      <c r="S202" s="212">
        <f t="shared" si="112"/>
        <v>0</v>
      </c>
      <c r="T202" s="212">
        <f t="shared" si="112"/>
        <v>0</v>
      </c>
      <c r="U202" s="212">
        <f t="shared" si="112"/>
        <v>0</v>
      </c>
      <c r="V202" s="205">
        <f t="shared" si="110"/>
        <v>0</v>
      </c>
      <c r="W202" s="212">
        <f t="shared" si="112"/>
        <v>0</v>
      </c>
      <c r="X202" s="195">
        <f t="shared" si="111"/>
        <v>0</v>
      </c>
      <c r="Y202" s="195" t="e">
        <f t="shared" si="64"/>
        <v>#DIV/0!</v>
      </c>
      <c r="Z202" s="43"/>
      <c r="AA202" s="43"/>
      <c r="AB202" s="43"/>
      <c r="AC202" s="43"/>
      <c r="AD202" s="43"/>
      <c r="AE202" s="43"/>
      <c r="AF202" s="43"/>
      <c r="AG202" s="16"/>
      <c r="AH202" s="16"/>
      <c r="AI202" s="16"/>
      <c r="AJ202" s="16"/>
      <c r="AK202" s="16"/>
      <c r="AL202" s="16"/>
    </row>
    <row r="203" spans="1:38" ht="64.5" hidden="1" customHeight="1">
      <c r="A203" s="19"/>
      <c r="B203" s="21">
        <v>3110</v>
      </c>
      <c r="C203" s="130" t="s">
        <v>59</v>
      </c>
      <c r="D203" s="256"/>
      <c r="E203" s="213"/>
      <c r="F203" s="195"/>
      <c r="G203" s="195"/>
      <c r="H203" s="196">
        <f t="shared" si="109"/>
        <v>0</v>
      </c>
      <c r="I203" s="196"/>
      <c r="J203" s="219"/>
      <c r="K203" s="219"/>
      <c r="L203" s="219"/>
      <c r="M203" s="219"/>
      <c r="N203" s="205"/>
      <c r="O203" s="195"/>
      <c r="P203" s="195"/>
      <c r="Q203" s="195"/>
      <c r="R203" s="195"/>
      <c r="S203" s="195"/>
      <c r="T203" s="195"/>
      <c r="U203" s="195"/>
      <c r="V203" s="205">
        <f t="shared" si="110"/>
        <v>0</v>
      </c>
      <c r="W203" s="194"/>
      <c r="X203" s="195">
        <f t="shared" si="111"/>
        <v>0</v>
      </c>
      <c r="Y203" s="195" t="e">
        <f t="shared" si="64"/>
        <v>#DIV/0!</v>
      </c>
      <c r="Z203" s="43"/>
      <c r="AA203" s="43"/>
      <c r="AB203" s="43"/>
      <c r="AC203" s="43"/>
      <c r="AD203" s="43"/>
      <c r="AE203" s="43"/>
      <c r="AF203" s="43"/>
      <c r="AG203" s="16"/>
      <c r="AH203" s="16"/>
      <c r="AI203" s="16"/>
      <c r="AJ203" s="16"/>
      <c r="AK203" s="16"/>
      <c r="AL203" s="16"/>
    </row>
    <row r="204" spans="1:38" ht="64.5" customHeight="1">
      <c r="A204" s="19"/>
      <c r="B204" s="21">
        <v>3110</v>
      </c>
      <c r="C204" s="130" t="s">
        <v>59</v>
      </c>
      <c r="D204" s="266" t="s">
        <v>200</v>
      </c>
      <c r="E204" s="213">
        <v>99999</v>
      </c>
      <c r="F204" s="195"/>
      <c r="G204" s="195"/>
      <c r="H204" s="196">
        <f t="shared" si="109"/>
        <v>0</v>
      </c>
      <c r="I204" s="196"/>
      <c r="J204" s="219"/>
      <c r="K204" s="219"/>
      <c r="L204" s="219"/>
      <c r="M204" s="219"/>
      <c r="N204" s="205"/>
      <c r="O204" s="195"/>
      <c r="P204" s="195"/>
      <c r="Q204" s="195"/>
      <c r="R204" s="195"/>
      <c r="S204" s="195"/>
      <c r="T204" s="195"/>
      <c r="U204" s="195"/>
      <c r="V204" s="205">
        <f t="shared" si="110"/>
        <v>0</v>
      </c>
      <c r="W204" s="194">
        <v>0</v>
      </c>
      <c r="X204" s="195">
        <f t="shared" si="111"/>
        <v>99999</v>
      </c>
      <c r="Y204" s="195">
        <f t="shared" si="64"/>
        <v>0</v>
      </c>
      <c r="Z204" s="43"/>
      <c r="AA204" s="43"/>
      <c r="AB204" s="43"/>
      <c r="AC204" s="43"/>
      <c r="AD204" s="43"/>
      <c r="AE204" s="43"/>
      <c r="AF204" s="43"/>
      <c r="AG204" s="16"/>
      <c r="AH204" s="16"/>
      <c r="AI204" s="16"/>
      <c r="AJ204" s="16"/>
      <c r="AK204" s="16"/>
      <c r="AL204" s="16"/>
    </row>
    <row r="205" spans="1:38" ht="78.75" customHeight="1">
      <c r="A205" s="138"/>
      <c r="B205" s="139" t="s">
        <v>28</v>
      </c>
      <c r="C205" s="244" t="s">
        <v>21</v>
      </c>
      <c r="D205" s="146"/>
      <c r="E205" s="207">
        <f>E218+E220+E230+E233+E237+E246+E248+E257+E271+E273+E222+E224</f>
        <v>58137500</v>
      </c>
      <c r="F205" s="207">
        <f t="shared" ref="F205:X205" si="113">F218+F220+F230+F233+F237+F246+F248+F257+F271+F273+F222+F224</f>
        <v>0</v>
      </c>
      <c r="G205" s="207">
        <f t="shared" si="113"/>
        <v>0</v>
      </c>
      <c r="H205" s="207">
        <f t="shared" si="113"/>
        <v>5161645.82</v>
      </c>
      <c r="I205" s="207">
        <f t="shared" si="113"/>
        <v>5161645.82</v>
      </c>
      <c r="J205" s="207">
        <f t="shared" si="113"/>
        <v>0</v>
      </c>
      <c r="K205" s="207">
        <f t="shared" si="113"/>
        <v>0</v>
      </c>
      <c r="L205" s="207">
        <f t="shared" si="113"/>
        <v>0</v>
      </c>
      <c r="M205" s="207">
        <f t="shared" si="113"/>
        <v>0</v>
      </c>
      <c r="N205" s="207">
        <f t="shared" si="113"/>
        <v>0</v>
      </c>
      <c r="O205" s="207">
        <f t="shared" si="113"/>
        <v>0</v>
      </c>
      <c r="P205" s="207">
        <f t="shared" si="113"/>
        <v>0</v>
      </c>
      <c r="Q205" s="207">
        <f t="shared" si="113"/>
        <v>0</v>
      </c>
      <c r="R205" s="207">
        <f t="shared" si="113"/>
        <v>0</v>
      </c>
      <c r="S205" s="207">
        <f t="shared" si="113"/>
        <v>0</v>
      </c>
      <c r="T205" s="207">
        <f t="shared" si="113"/>
        <v>0</v>
      </c>
      <c r="U205" s="207">
        <f t="shared" si="113"/>
        <v>0</v>
      </c>
      <c r="V205" s="207">
        <f t="shared" si="113"/>
        <v>0</v>
      </c>
      <c r="W205" s="207">
        <f t="shared" si="113"/>
        <v>5161645.82</v>
      </c>
      <c r="X205" s="207">
        <f t="shared" si="113"/>
        <v>52975854.18</v>
      </c>
      <c r="Y205" s="195">
        <f t="shared" si="64"/>
        <v>8.8783415523543319</v>
      </c>
      <c r="Z205" s="43"/>
      <c r="AA205" s="43"/>
      <c r="AB205" s="43"/>
      <c r="AC205" s="43"/>
      <c r="AD205" s="43"/>
      <c r="AE205" s="43"/>
      <c r="AF205" s="43"/>
      <c r="AG205" s="16"/>
      <c r="AH205" s="16"/>
      <c r="AI205" s="16"/>
      <c r="AJ205" s="16"/>
      <c r="AK205" s="16"/>
      <c r="AL205" s="16"/>
    </row>
    <row r="206" spans="1:38" ht="38.25" hidden="1" customHeight="1">
      <c r="A206" s="84"/>
      <c r="B206" s="87"/>
      <c r="C206" s="94"/>
      <c r="D206" s="88"/>
      <c r="E206" s="212">
        <f>E207</f>
        <v>0</v>
      </c>
      <c r="F206" s="223">
        <f t="shared" ref="F206:X206" si="114">F207</f>
        <v>0</v>
      </c>
      <c r="G206" s="223">
        <f t="shared" si="114"/>
        <v>0</v>
      </c>
      <c r="H206" s="223">
        <f t="shared" si="114"/>
        <v>0</v>
      </c>
      <c r="I206" s="223">
        <f t="shared" si="114"/>
        <v>0</v>
      </c>
      <c r="J206" s="223">
        <f t="shared" si="114"/>
        <v>0</v>
      </c>
      <c r="K206" s="223">
        <f t="shared" si="114"/>
        <v>0</v>
      </c>
      <c r="L206" s="223">
        <f t="shared" si="114"/>
        <v>0</v>
      </c>
      <c r="M206" s="223">
        <f t="shared" si="114"/>
        <v>0</v>
      </c>
      <c r="N206" s="223">
        <f t="shared" si="114"/>
        <v>0</v>
      </c>
      <c r="O206" s="223">
        <f t="shared" si="114"/>
        <v>0</v>
      </c>
      <c r="P206" s="223">
        <f t="shared" si="114"/>
        <v>0</v>
      </c>
      <c r="Q206" s="223">
        <f t="shared" si="114"/>
        <v>0</v>
      </c>
      <c r="R206" s="223">
        <f t="shared" si="114"/>
        <v>0</v>
      </c>
      <c r="S206" s="223">
        <f t="shared" si="114"/>
        <v>0</v>
      </c>
      <c r="T206" s="223">
        <f t="shared" si="114"/>
        <v>0</v>
      </c>
      <c r="U206" s="223">
        <f t="shared" si="114"/>
        <v>0</v>
      </c>
      <c r="V206" s="212">
        <f t="shared" si="114"/>
        <v>0</v>
      </c>
      <c r="W206" s="212">
        <f t="shared" si="114"/>
        <v>0</v>
      </c>
      <c r="X206" s="212">
        <f t="shared" si="114"/>
        <v>0</v>
      </c>
      <c r="Y206" s="195" t="e">
        <f t="shared" si="64"/>
        <v>#DIV/0!</v>
      </c>
      <c r="Z206" s="43"/>
      <c r="AA206" s="43"/>
      <c r="AB206" s="43"/>
      <c r="AC206" s="43"/>
      <c r="AD206" s="43"/>
      <c r="AE206" s="43"/>
      <c r="AF206" s="43"/>
      <c r="AG206" s="16"/>
      <c r="AH206" s="16"/>
      <c r="AI206" s="16"/>
      <c r="AJ206" s="16"/>
      <c r="AK206" s="16"/>
      <c r="AL206" s="16"/>
    </row>
    <row r="207" spans="1:38" ht="35.25" hidden="1" customHeight="1">
      <c r="A207" s="46"/>
      <c r="B207" s="21"/>
      <c r="C207" s="20"/>
      <c r="D207" s="99"/>
      <c r="E207" s="210"/>
      <c r="F207" s="225"/>
      <c r="G207" s="225"/>
      <c r="H207" s="225">
        <f>I207+V207</f>
        <v>0</v>
      </c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10">
        <f>J207+K207+L207+M207+N207+O207+P207+Q207</f>
        <v>0</v>
      </c>
      <c r="W207" s="210"/>
      <c r="X207" s="210">
        <f>E207-H207</f>
        <v>0</v>
      </c>
      <c r="Y207" s="195" t="e">
        <f t="shared" ref="Y207:Y232" si="115">W207*100/E207</f>
        <v>#DIV/0!</v>
      </c>
      <c r="Z207" s="43"/>
      <c r="AA207" s="43"/>
      <c r="AB207" s="43"/>
      <c r="AC207" s="43"/>
      <c r="AD207" s="43"/>
      <c r="AE207" s="43"/>
      <c r="AF207" s="43"/>
      <c r="AG207" s="16"/>
      <c r="AH207" s="16"/>
      <c r="AI207" s="16"/>
      <c r="AJ207" s="16"/>
      <c r="AK207" s="16"/>
      <c r="AL207" s="16"/>
    </row>
    <row r="208" spans="1:38" ht="38.25" hidden="1" customHeight="1">
      <c r="A208" s="84"/>
      <c r="B208" s="87"/>
      <c r="C208" s="110"/>
      <c r="D208" s="109"/>
      <c r="E208" s="212">
        <f>E209+E210</f>
        <v>0</v>
      </c>
      <c r="F208" s="212">
        <f t="shared" ref="F208:X208" si="116">F209+F210</f>
        <v>0</v>
      </c>
      <c r="G208" s="212">
        <f t="shared" si="116"/>
        <v>0</v>
      </c>
      <c r="H208" s="212">
        <f t="shared" si="116"/>
        <v>0</v>
      </c>
      <c r="I208" s="212">
        <f t="shared" si="116"/>
        <v>0</v>
      </c>
      <c r="J208" s="212">
        <f t="shared" si="116"/>
        <v>0</v>
      </c>
      <c r="K208" s="212">
        <f t="shared" si="116"/>
        <v>0</v>
      </c>
      <c r="L208" s="212">
        <f t="shared" si="116"/>
        <v>0</v>
      </c>
      <c r="M208" s="212">
        <f t="shared" si="116"/>
        <v>0</v>
      </c>
      <c r="N208" s="212">
        <f t="shared" si="116"/>
        <v>0</v>
      </c>
      <c r="O208" s="212">
        <f t="shared" si="116"/>
        <v>0</v>
      </c>
      <c r="P208" s="212">
        <f t="shared" si="116"/>
        <v>0</v>
      </c>
      <c r="Q208" s="212">
        <f t="shared" si="116"/>
        <v>0</v>
      </c>
      <c r="R208" s="212">
        <f t="shared" si="116"/>
        <v>0</v>
      </c>
      <c r="S208" s="212">
        <f t="shared" si="116"/>
        <v>0</v>
      </c>
      <c r="T208" s="212">
        <f t="shared" si="116"/>
        <v>0</v>
      </c>
      <c r="U208" s="212">
        <f t="shared" si="116"/>
        <v>0</v>
      </c>
      <c r="V208" s="212">
        <f t="shared" si="116"/>
        <v>0</v>
      </c>
      <c r="W208" s="212">
        <f t="shared" si="116"/>
        <v>10077.41</v>
      </c>
      <c r="X208" s="212">
        <f t="shared" si="116"/>
        <v>0</v>
      </c>
      <c r="Y208" s="195" t="e">
        <f t="shared" si="115"/>
        <v>#DIV/0!</v>
      </c>
      <c r="Z208" s="43"/>
      <c r="AA208" s="43"/>
      <c r="AB208" s="43"/>
      <c r="AC208" s="43"/>
      <c r="AD208" s="43"/>
      <c r="AE208" s="43"/>
      <c r="AF208" s="43"/>
      <c r="AG208" s="16"/>
      <c r="AH208" s="16"/>
      <c r="AI208" s="16"/>
      <c r="AJ208" s="16"/>
      <c r="AK208" s="16"/>
      <c r="AL208" s="16"/>
    </row>
    <row r="209" spans="1:38" ht="38.25" hidden="1" customHeight="1">
      <c r="A209" s="46"/>
      <c r="B209" s="81"/>
      <c r="C209" s="20"/>
      <c r="D209" s="99"/>
      <c r="E209" s="210"/>
      <c r="F209" s="226"/>
      <c r="G209" s="226"/>
      <c r="H209" s="210">
        <f>I209+V209</f>
        <v>0</v>
      </c>
      <c r="I209" s="226"/>
      <c r="J209" s="225"/>
      <c r="K209" s="225"/>
      <c r="L209" s="225"/>
      <c r="M209" s="226"/>
      <c r="N209" s="226"/>
      <c r="O209" s="226"/>
      <c r="P209" s="226"/>
      <c r="Q209" s="226"/>
      <c r="R209" s="226"/>
      <c r="S209" s="226"/>
      <c r="T209" s="226"/>
      <c r="U209" s="226"/>
      <c r="V209" s="210">
        <f>J209+K209+L209+M209+N209+O209+P209+Q209</f>
        <v>0</v>
      </c>
      <c r="W209" s="210">
        <v>10077.41</v>
      </c>
      <c r="X209" s="210">
        <f>E209-H209</f>
        <v>0</v>
      </c>
      <c r="Y209" s="195" t="e">
        <f t="shared" si="115"/>
        <v>#DIV/0!</v>
      </c>
      <c r="Z209" s="43"/>
      <c r="AA209" s="43"/>
      <c r="AB209" s="43"/>
      <c r="AC209" s="43"/>
      <c r="AD209" s="43"/>
      <c r="AE209" s="43"/>
      <c r="AF209" s="43"/>
      <c r="AG209" s="16"/>
      <c r="AH209" s="16"/>
      <c r="AI209" s="16"/>
      <c r="AJ209" s="16"/>
      <c r="AK209" s="16"/>
      <c r="AL209" s="16"/>
    </row>
    <row r="210" spans="1:38" ht="60.75" hidden="1" customHeight="1">
      <c r="A210" s="46"/>
      <c r="B210" s="81"/>
      <c r="C210" s="20"/>
      <c r="D210" s="99"/>
      <c r="E210" s="210"/>
      <c r="F210" s="226"/>
      <c r="G210" s="226"/>
      <c r="H210" s="210">
        <f>I210+V210</f>
        <v>0</v>
      </c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10">
        <f>J210+K210+L210+M210+N210+O210+P210+Q210</f>
        <v>0</v>
      </c>
      <c r="W210" s="211"/>
      <c r="X210" s="210">
        <f>E210-H210</f>
        <v>0</v>
      </c>
      <c r="Y210" s="195" t="e">
        <f t="shared" si="115"/>
        <v>#DIV/0!</v>
      </c>
      <c r="Z210" s="43"/>
      <c r="AA210" s="43"/>
      <c r="AB210" s="43"/>
      <c r="AC210" s="43"/>
      <c r="AD210" s="43"/>
      <c r="AE210" s="43"/>
      <c r="AF210" s="43"/>
      <c r="AG210" s="16"/>
      <c r="AH210" s="16"/>
      <c r="AI210" s="16"/>
      <c r="AJ210" s="16"/>
      <c r="AK210" s="16"/>
      <c r="AL210" s="16"/>
    </row>
    <row r="211" spans="1:38" ht="60.75" hidden="1" customHeight="1">
      <c r="A211" s="84"/>
      <c r="B211" s="87"/>
      <c r="C211" s="103"/>
      <c r="D211" s="109"/>
      <c r="E211" s="212">
        <f>E212+E213</f>
        <v>0</v>
      </c>
      <c r="F211" s="212">
        <f t="shared" ref="F211:X211" si="117">F212+F213</f>
        <v>0</v>
      </c>
      <c r="G211" s="212">
        <f t="shared" si="117"/>
        <v>0</v>
      </c>
      <c r="H211" s="212">
        <f t="shared" si="117"/>
        <v>0</v>
      </c>
      <c r="I211" s="212">
        <f t="shared" si="117"/>
        <v>0</v>
      </c>
      <c r="J211" s="212">
        <f t="shared" si="117"/>
        <v>0</v>
      </c>
      <c r="K211" s="212">
        <f t="shared" si="117"/>
        <v>0</v>
      </c>
      <c r="L211" s="212">
        <f t="shared" si="117"/>
        <v>0</v>
      </c>
      <c r="M211" s="212">
        <f t="shared" si="117"/>
        <v>0</v>
      </c>
      <c r="N211" s="212">
        <f t="shared" si="117"/>
        <v>0</v>
      </c>
      <c r="O211" s="212">
        <f t="shared" si="117"/>
        <v>0</v>
      </c>
      <c r="P211" s="212">
        <f t="shared" si="117"/>
        <v>0</v>
      </c>
      <c r="Q211" s="212">
        <f t="shared" si="117"/>
        <v>0</v>
      </c>
      <c r="R211" s="212">
        <f t="shared" si="117"/>
        <v>0</v>
      </c>
      <c r="S211" s="212">
        <f t="shared" si="117"/>
        <v>0</v>
      </c>
      <c r="T211" s="212">
        <f t="shared" si="117"/>
        <v>0</v>
      </c>
      <c r="U211" s="212">
        <f t="shared" si="117"/>
        <v>0</v>
      </c>
      <c r="V211" s="212">
        <f t="shared" si="117"/>
        <v>0</v>
      </c>
      <c r="W211" s="212">
        <f t="shared" si="117"/>
        <v>0</v>
      </c>
      <c r="X211" s="212">
        <f t="shared" si="117"/>
        <v>0</v>
      </c>
      <c r="Y211" s="195" t="e">
        <f t="shared" si="115"/>
        <v>#DIV/0!</v>
      </c>
      <c r="Z211" s="43"/>
      <c r="AA211" s="43"/>
      <c r="AB211" s="43"/>
      <c r="AC211" s="43"/>
      <c r="AD211" s="43"/>
      <c r="AE211" s="43"/>
      <c r="AF211" s="43"/>
      <c r="AG211" s="16"/>
      <c r="AH211" s="16"/>
      <c r="AI211" s="16"/>
      <c r="AJ211" s="16"/>
      <c r="AK211" s="16"/>
      <c r="AL211" s="16"/>
    </row>
    <row r="212" spans="1:38" ht="60.75" hidden="1" customHeight="1">
      <c r="A212" s="46"/>
      <c r="B212" s="81"/>
      <c r="C212" s="20"/>
      <c r="D212" s="99"/>
      <c r="E212" s="210"/>
      <c r="F212" s="226"/>
      <c r="G212" s="226"/>
      <c r="H212" s="210">
        <f>I212+V212</f>
        <v>0</v>
      </c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10">
        <f>J212+K212+L212+M212+N212+O212+P212+Q212+R212</f>
        <v>0</v>
      </c>
      <c r="W212" s="211"/>
      <c r="X212" s="210">
        <f>E212-H212</f>
        <v>0</v>
      </c>
      <c r="Y212" s="195" t="e">
        <f t="shared" si="115"/>
        <v>#DIV/0!</v>
      </c>
      <c r="Z212" s="43"/>
      <c r="AA212" s="43"/>
      <c r="AB212" s="43"/>
      <c r="AC212" s="43"/>
      <c r="AD212" s="43"/>
      <c r="AE212" s="43"/>
      <c r="AF212" s="43"/>
      <c r="AG212" s="16"/>
      <c r="AH212" s="16"/>
      <c r="AI212" s="16"/>
      <c r="AJ212" s="16"/>
      <c r="AK212" s="16"/>
      <c r="AL212" s="16"/>
    </row>
    <row r="213" spans="1:38" ht="60.75" hidden="1" customHeight="1">
      <c r="A213" s="46"/>
      <c r="B213" s="81"/>
      <c r="C213" s="20"/>
      <c r="D213" s="99"/>
      <c r="E213" s="210"/>
      <c r="F213" s="226"/>
      <c r="G213" s="226"/>
      <c r="H213" s="210">
        <f>I213+V213</f>
        <v>0</v>
      </c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10">
        <f>J213+K213+L213+M213+N213+O213+P213+Q213+R213</f>
        <v>0</v>
      </c>
      <c r="W213" s="211"/>
      <c r="X213" s="210">
        <f>E213-H213</f>
        <v>0</v>
      </c>
      <c r="Y213" s="195" t="e">
        <f t="shared" si="115"/>
        <v>#DIV/0!</v>
      </c>
      <c r="Z213" s="43"/>
      <c r="AA213" s="43"/>
      <c r="AB213" s="43"/>
      <c r="AC213" s="43"/>
      <c r="AD213" s="43"/>
      <c r="AE213" s="43"/>
      <c r="AF213" s="43"/>
      <c r="AG213" s="16"/>
      <c r="AH213" s="16"/>
      <c r="AI213" s="16"/>
      <c r="AJ213" s="16"/>
      <c r="AK213" s="16"/>
      <c r="AL213" s="16"/>
    </row>
    <row r="214" spans="1:38" ht="42" hidden="1" customHeight="1">
      <c r="A214" s="84"/>
      <c r="B214" s="67"/>
      <c r="C214" s="68"/>
      <c r="D214" s="91"/>
      <c r="E214" s="212">
        <f>E215</f>
        <v>0</v>
      </c>
      <c r="F214" s="223">
        <f t="shared" ref="F214:X214" si="118">F215</f>
        <v>0</v>
      </c>
      <c r="G214" s="223">
        <f t="shared" si="118"/>
        <v>0</v>
      </c>
      <c r="H214" s="212">
        <f t="shared" si="118"/>
        <v>0</v>
      </c>
      <c r="I214" s="223">
        <f t="shared" si="118"/>
        <v>0</v>
      </c>
      <c r="J214" s="223">
        <f t="shared" si="118"/>
        <v>0</v>
      </c>
      <c r="K214" s="223">
        <f t="shared" si="118"/>
        <v>0</v>
      </c>
      <c r="L214" s="223">
        <f t="shared" si="118"/>
        <v>0</v>
      </c>
      <c r="M214" s="223">
        <f t="shared" si="118"/>
        <v>0</v>
      </c>
      <c r="N214" s="223">
        <f t="shared" si="118"/>
        <v>0</v>
      </c>
      <c r="O214" s="223">
        <f t="shared" si="118"/>
        <v>0</v>
      </c>
      <c r="P214" s="223">
        <f t="shared" si="118"/>
        <v>0</v>
      </c>
      <c r="Q214" s="223">
        <f t="shared" si="118"/>
        <v>0</v>
      </c>
      <c r="R214" s="223">
        <f t="shared" si="118"/>
        <v>0</v>
      </c>
      <c r="S214" s="223">
        <f t="shared" si="118"/>
        <v>0</v>
      </c>
      <c r="T214" s="223">
        <f t="shared" si="118"/>
        <v>0</v>
      </c>
      <c r="U214" s="223">
        <f t="shared" si="118"/>
        <v>0</v>
      </c>
      <c r="V214" s="212">
        <f t="shared" si="118"/>
        <v>0</v>
      </c>
      <c r="W214" s="212">
        <f t="shared" si="118"/>
        <v>0</v>
      </c>
      <c r="X214" s="223">
        <f t="shared" si="118"/>
        <v>0</v>
      </c>
      <c r="Y214" s="195" t="e">
        <f t="shared" si="115"/>
        <v>#DIV/0!</v>
      </c>
      <c r="Z214" s="43"/>
      <c r="AA214" s="43"/>
      <c r="AB214" s="43"/>
      <c r="AC214" s="43"/>
      <c r="AD214" s="43"/>
      <c r="AE214" s="43"/>
      <c r="AF214" s="43"/>
      <c r="AG214" s="16"/>
      <c r="AH214" s="16"/>
      <c r="AI214" s="16"/>
      <c r="AJ214" s="16"/>
      <c r="AK214" s="16"/>
      <c r="AL214" s="16"/>
    </row>
    <row r="215" spans="1:38" ht="36.75" hidden="1" customHeight="1">
      <c r="A215" s="19"/>
      <c r="B215" s="21"/>
      <c r="C215" s="20"/>
      <c r="D215" s="111"/>
      <c r="E215" s="213"/>
      <c r="F215" s="214"/>
      <c r="G215" s="214"/>
      <c r="H215" s="196">
        <f>I215+V215</f>
        <v>0</v>
      </c>
      <c r="I215" s="215"/>
      <c r="J215" s="326"/>
      <c r="K215" s="333"/>
      <c r="L215" s="333"/>
      <c r="M215" s="333"/>
      <c r="N215" s="214"/>
      <c r="O215" s="327"/>
      <c r="P215" s="214"/>
      <c r="Q215" s="214"/>
      <c r="R215" s="214"/>
      <c r="S215" s="214"/>
      <c r="T215" s="214"/>
      <c r="U215" s="214"/>
      <c r="V215" s="205">
        <f>J215+K215+L215+M215+N215+O215+P215+Q215+R215+S215</f>
        <v>0</v>
      </c>
      <c r="W215" s="205"/>
      <c r="X215" s="216">
        <f>E215-H215</f>
        <v>0</v>
      </c>
      <c r="Y215" s="195" t="e">
        <f t="shared" si="115"/>
        <v>#DIV/0!</v>
      </c>
      <c r="Z215" s="43"/>
      <c r="AA215" s="43"/>
      <c r="AB215" s="43"/>
      <c r="AC215" s="43"/>
      <c r="AD215" s="43"/>
      <c r="AE215" s="43"/>
      <c r="AF215" s="43"/>
      <c r="AG215" s="16"/>
      <c r="AH215" s="16"/>
      <c r="AI215" s="16"/>
      <c r="AJ215" s="16"/>
      <c r="AK215" s="16"/>
      <c r="AL215" s="16"/>
    </row>
    <row r="216" spans="1:38" ht="48.75" hidden="1" customHeight="1">
      <c r="A216" s="92"/>
      <c r="B216" s="105"/>
      <c r="C216" s="103"/>
      <c r="D216" s="91"/>
      <c r="E216" s="212">
        <f>E217</f>
        <v>0</v>
      </c>
      <c r="F216" s="212">
        <f t="shared" ref="F216:X216" si="119">F217</f>
        <v>0</v>
      </c>
      <c r="G216" s="212">
        <f t="shared" si="119"/>
        <v>0</v>
      </c>
      <c r="H216" s="212">
        <f t="shared" si="119"/>
        <v>0</v>
      </c>
      <c r="I216" s="212">
        <f t="shared" si="119"/>
        <v>0</v>
      </c>
      <c r="J216" s="212">
        <f t="shared" si="119"/>
        <v>0</v>
      </c>
      <c r="K216" s="212">
        <f t="shared" si="119"/>
        <v>0</v>
      </c>
      <c r="L216" s="212">
        <f t="shared" si="119"/>
        <v>0</v>
      </c>
      <c r="M216" s="212">
        <f t="shared" si="119"/>
        <v>0</v>
      </c>
      <c r="N216" s="212">
        <f t="shared" si="119"/>
        <v>0</v>
      </c>
      <c r="O216" s="212">
        <f t="shared" si="119"/>
        <v>0</v>
      </c>
      <c r="P216" s="212">
        <f t="shared" si="119"/>
        <v>0</v>
      </c>
      <c r="Q216" s="212">
        <f t="shared" si="119"/>
        <v>0</v>
      </c>
      <c r="R216" s="212">
        <f t="shared" si="119"/>
        <v>0</v>
      </c>
      <c r="S216" s="212">
        <f t="shared" si="119"/>
        <v>0</v>
      </c>
      <c r="T216" s="212">
        <f t="shared" si="119"/>
        <v>0</v>
      </c>
      <c r="U216" s="212">
        <f t="shared" si="119"/>
        <v>0</v>
      </c>
      <c r="V216" s="212">
        <f t="shared" si="119"/>
        <v>0</v>
      </c>
      <c r="W216" s="212">
        <f t="shared" si="119"/>
        <v>0</v>
      </c>
      <c r="X216" s="212">
        <f t="shared" si="119"/>
        <v>0</v>
      </c>
      <c r="Y216" s="195" t="e">
        <f t="shared" si="115"/>
        <v>#DIV/0!</v>
      </c>
      <c r="Z216" s="43"/>
      <c r="AA216" s="43"/>
      <c r="AB216" s="43"/>
      <c r="AC216" s="43"/>
      <c r="AD216" s="43"/>
      <c r="AE216" s="43"/>
      <c r="AF216" s="43"/>
      <c r="AG216" s="16"/>
      <c r="AH216" s="16"/>
      <c r="AI216" s="16"/>
      <c r="AJ216" s="16"/>
      <c r="AK216" s="16"/>
      <c r="AL216" s="16"/>
    </row>
    <row r="217" spans="1:38" ht="58.5" hidden="1" customHeight="1">
      <c r="A217" s="19"/>
      <c r="B217" s="21"/>
      <c r="C217" s="20"/>
      <c r="D217" s="108"/>
      <c r="E217" s="213"/>
      <c r="F217" s="214"/>
      <c r="G217" s="214"/>
      <c r="H217" s="196">
        <f>I217+V217</f>
        <v>0</v>
      </c>
      <c r="I217" s="215"/>
      <c r="J217" s="326"/>
      <c r="K217" s="333"/>
      <c r="L217" s="333"/>
      <c r="M217" s="333"/>
      <c r="N217" s="214"/>
      <c r="O217" s="327"/>
      <c r="P217" s="214"/>
      <c r="Q217" s="214"/>
      <c r="R217" s="214"/>
      <c r="S217" s="214"/>
      <c r="T217" s="214"/>
      <c r="U217" s="214"/>
      <c r="V217" s="205">
        <f>J217+K217+L217+M217+N217+O217+P217+Q217+R217+S217</f>
        <v>0</v>
      </c>
      <c r="W217" s="205"/>
      <c r="X217" s="216">
        <f>E217-H217</f>
        <v>0</v>
      </c>
      <c r="Y217" s="195" t="e">
        <f t="shared" si="115"/>
        <v>#DIV/0!</v>
      </c>
      <c r="Z217" s="43"/>
      <c r="AA217" s="43"/>
      <c r="AB217" s="43"/>
      <c r="AC217" s="43"/>
      <c r="AD217" s="43"/>
      <c r="AE217" s="43"/>
      <c r="AF217" s="43"/>
      <c r="AG217" s="16"/>
      <c r="AH217" s="16"/>
      <c r="AI217" s="16"/>
      <c r="AJ217" s="16"/>
      <c r="AK217" s="16"/>
      <c r="AL217" s="16"/>
    </row>
    <row r="218" spans="1:38" ht="81.75" customHeight="1">
      <c r="A218" s="84"/>
      <c r="B218" s="105">
        <v>1210160</v>
      </c>
      <c r="C218" s="126" t="s">
        <v>144</v>
      </c>
      <c r="D218" s="164"/>
      <c r="E218" s="212">
        <f>E219</f>
        <v>1500000</v>
      </c>
      <c r="F218" s="212">
        <f t="shared" ref="F218:X218" si="120">F219</f>
        <v>0</v>
      </c>
      <c r="G218" s="212">
        <f t="shared" si="120"/>
        <v>0</v>
      </c>
      <c r="H218" s="212">
        <f t="shared" si="120"/>
        <v>0</v>
      </c>
      <c r="I218" s="212">
        <f t="shared" si="120"/>
        <v>0</v>
      </c>
      <c r="J218" s="212">
        <f t="shared" si="120"/>
        <v>0</v>
      </c>
      <c r="K218" s="212">
        <f t="shared" si="120"/>
        <v>0</v>
      </c>
      <c r="L218" s="212">
        <f t="shared" si="120"/>
        <v>0</v>
      </c>
      <c r="M218" s="212">
        <f t="shared" si="120"/>
        <v>0</v>
      </c>
      <c r="N218" s="212">
        <f t="shared" si="120"/>
        <v>0</v>
      </c>
      <c r="O218" s="212">
        <f t="shared" si="120"/>
        <v>0</v>
      </c>
      <c r="P218" s="212">
        <f t="shared" si="120"/>
        <v>0</v>
      </c>
      <c r="Q218" s="212">
        <f t="shared" si="120"/>
        <v>0</v>
      </c>
      <c r="R218" s="212">
        <f t="shared" si="120"/>
        <v>0</v>
      </c>
      <c r="S218" s="212">
        <f t="shared" si="120"/>
        <v>0</v>
      </c>
      <c r="T218" s="212">
        <f t="shared" si="120"/>
        <v>0</v>
      </c>
      <c r="U218" s="212">
        <f t="shared" si="120"/>
        <v>0</v>
      </c>
      <c r="V218" s="212">
        <f t="shared" si="120"/>
        <v>0</v>
      </c>
      <c r="W218" s="212">
        <f t="shared" si="120"/>
        <v>0</v>
      </c>
      <c r="X218" s="212">
        <f t="shared" si="120"/>
        <v>1500000</v>
      </c>
      <c r="Y218" s="195">
        <f t="shared" si="115"/>
        <v>0</v>
      </c>
      <c r="Z218" s="43"/>
      <c r="AA218" s="43"/>
      <c r="AB218" s="43"/>
      <c r="AC218" s="43"/>
      <c r="AD218" s="43"/>
      <c r="AE218" s="43"/>
      <c r="AF218" s="43"/>
      <c r="AG218" s="16"/>
      <c r="AH218" s="16"/>
      <c r="AI218" s="16"/>
      <c r="AJ218" s="16"/>
      <c r="AK218" s="16"/>
      <c r="AL218" s="16"/>
    </row>
    <row r="219" spans="1:38" ht="67.5" customHeight="1">
      <c r="A219" s="155"/>
      <c r="B219" s="174">
        <v>3110</v>
      </c>
      <c r="C219" s="156" t="s">
        <v>59</v>
      </c>
      <c r="D219" s="298" t="s">
        <v>145</v>
      </c>
      <c r="E219" s="220">
        <v>1500000</v>
      </c>
      <c r="F219" s="221"/>
      <c r="G219" s="221"/>
      <c r="H219" s="220">
        <f>I219+V219</f>
        <v>0</v>
      </c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>
        <f>J219+K219+L219</f>
        <v>0</v>
      </c>
      <c r="W219" s="221">
        <v>0</v>
      </c>
      <c r="X219" s="220">
        <f>E219-H219</f>
        <v>1500000</v>
      </c>
      <c r="Y219" s="195">
        <f t="shared" si="115"/>
        <v>0</v>
      </c>
      <c r="Z219" s="43"/>
      <c r="AA219" s="43"/>
      <c r="AB219" s="43"/>
      <c r="AC219" s="43"/>
      <c r="AD219" s="43"/>
      <c r="AE219" s="43"/>
      <c r="AF219" s="43"/>
      <c r="AG219" s="16"/>
      <c r="AH219" s="16"/>
      <c r="AI219" s="16"/>
      <c r="AJ219" s="16"/>
      <c r="AK219" s="16"/>
      <c r="AL219" s="16"/>
    </row>
    <row r="220" spans="1:38" ht="85.5" customHeight="1">
      <c r="A220" s="84"/>
      <c r="B220" s="93">
        <v>1215045</v>
      </c>
      <c r="C220" s="126" t="s">
        <v>146</v>
      </c>
      <c r="D220" s="121"/>
      <c r="E220" s="212">
        <f>E221</f>
        <v>1500000</v>
      </c>
      <c r="F220" s="212">
        <f t="shared" ref="F220:X220" si="121">F221</f>
        <v>0</v>
      </c>
      <c r="G220" s="212">
        <f t="shared" si="121"/>
        <v>0</v>
      </c>
      <c r="H220" s="212">
        <f t="shared" si="121"/>
        <v>0</v>
      </c>
      <c r="I220" s="212">
        <f t="shared" si="121"/>
        <v>0</v>
      </c>
      <c r="J220" s="212">
        <f t="shared" si="121"/>
        <v>0</v>
      </c>
      <c r="K220" s="212">
        <f t="shared" si="121"/>
        <v>0</v>
      </c>
      <c r="L220" s="212">
        <f t="shared" si="121"/>
        <v>0</v>
      </c>
      <c r="M220" s="212">
        <f t="shared" si="121"/>
        <v>0</v>
      </c>
      <c r="N220" s="212">
        <f t="shared" si="121"/>
        <v>0</v>
      </c>
      <c r="O220" s="212">
        <f t="shared" si="121"/>
        <v>0</v>
      </c>
      <c r="P220" s="212">
        <f t="shared" si="121"/>
        <v>0</v>
      </c>
      <c r="Q220" s="212">
        <f t="shared" si="121"/>
        <v>0</v>
      </c>
      <c r="R220" s="212">
        <f t="shared" si="121"/>
        <v>0</v>
      </c>
      <c r="S220" s="212">
        <f t="shared" si="121"/>
        <v>0</v>
      </c>
      <c r="T220" s="212">
        <f t="shared" si="121"/>
        <v>0</v>
      </c>
      <c r="U220" s="212">
        <f t="shared" si="121"/>
        <v>0</v>
      </c>
      <c r="V220" s="212">
        <f t="shared" si="121"/>
        <v>0</v>
      </c>
      <c r="W220" s="212">
        <f t="shared" si="121"/>
        <v>0</v>
      </c>
      <c r="X220" s="212">
        <f t="shared" si="121"/>
        <v>1500000</v>
      </c>
      <c r="Y220" s="195">
        <f t="shared" si="115"/>
        <v>0</v>
      </c>
      <c r="Z220" s="43"/>
      <c r="AA220" s="43"/>
      <c r="AB220" s="43"/>
      <c r="AC220" s="43"/>
      <c r="AD220" s="43"/>
      <c r="AE220" s="43"/>
      <c r="AF220" s="43"/>
      <c r="AG220" s="16"/>
      <c r="AH220" s="16"/>
      <c r="AI220" s="16"/>
      <c r="AJ220" s="16"/>
      <c r="AK220" s="16"/>
      <c r="AL220" s="16"/>
    </row>
    <row r="221" spans="1:38" ht="96" customHeight="1">
      <c r="A221" s="19"/>
      <c r="B221" s="21">
        <v>3122</v>
      </c>
      <c r="C221" s="130" t="s">
        <v>66</v>
      </c>
      <c r="D221" s="266" t="s">
        <v>147</v>
      </c>
      <c r="E221" s="213">
        <v>1500000</v>
      </c>
      <c r="F221" s="214"/>
      <c r="G221" s="214"/>
      <c r="H221" s="196">
        <f t="shared" ref="H221:H228" si="122">I221+V221</f>
        <v>0</v>
      </c>
      <c r="I221" s="215"/>
      <c r="J221" s="326"/>
      <c r="K221" s="333"/>
      <c r="L221" s="333"/>
      <c r="M221" s="333"/>
      <c r="N221" s="214"/>
      <c r="O221" s="327"/>
      <c r="P221" s="214"/>
      <c r="Q221" s="214"/>
      <c r="R221" s="214"/>
      <c r="S221" s="214"/>
      <c r="T221" s="214"/>
      <c r="U221" s="214"/>
      <c r="V221" s="205">
        <f t="shared" ref="V221:V229" si="123">J221+K221+L221+M221+N221+O221+P221+Q221</f>
        <v>0</v>
      </c>
      <c r="W221" s="205">
        <v>0</v>
      </c>
      <c r="X221" s="195">
        <f t="shared" ref="X221:X229" si="124">E221-H221</f>
        <v>1500000</v>
      </c>
      <c r="Y221" s="195">
        <f t="shared" si="115"/>
        <v>0</v>
      </c>
      <c r="Z221" s="43"/>
      <c r="AA221" s="43"/>
      <c r="AB221" s="43"/>
      <c r="AC221" s="43"/>
      <c r="AD221" s="43"/>
      <c r="AE221" s="43"/>
      <c r="AF221" s="43"/>
      <c r="AG221" s="16"/>
      <c r="AH221" s="16"/>
      <c r="AI221" s="16"/>
      <c r="AJ221" s="16"/>
      <c r="AK221" s="16"/>
      <c r="AL221" s="16"/>
    </row>
    <row r="222" spans="1:38" ht="84" customHeight="1">
      <c r="A222" s="84"/>
      <c r="B222" s="93">
        <v>1216011</v>
      </c>
      <c r="C222" s="299" t="s">
        <v>201</v>
      </c>
      <c r="D222" s="315"/>
      <c r="E222" s="212">
        <f>E223</f>
        <v>600000</v>
      </c>
      <c r="F222" s="212">
        <f t="shared" ref="F222:X222" si="125">F223</f>
        <v>0</v>
      </c>
      <c r="G222" s="212">
        <f t="shared" si="125"/>
        <v>0</v>
      </c>
      <c r="H222" s="212">
        <f t="shared" si="125"/>
        <v>0</v>
      </c>
      <c r="I222" s="212">
        <f t="shared" si="125"/>
        <v>0</v>
      </c>
      <c r="J222" s="212">
        <f t="shared" si="125"/>
        <v>0</v>
      </c>
      <c r="K222" s="212">
        <f t="shared" si="125"/>
        <v>0</v>
      </c>
      <c r="L222" s="212">
        <f t="shared" si="125"/>
        <v>0</v>
      </c>
      <c r="M222" s="212">
        <f t="shared" si="125"/>
        <v>0</v>
      </c>
      <c r="N222" s="212">
        <f t="shared" si="125"/>
        <v>0</v>
      </c>
      <c r="O222" s="212">
        <f t="shared" si="125"/>
        <v>0</v>
      </c>
      <c r="P222" s="212">
        <f t="shared" si="125"/>
        <v>0</v>
      </c>
      <c r="Q222" s="212">
        <f t="shared" si="125"/>
        <v>0</v>
      </c>
      <c r="R222" s="212">
        <f t="shared" si="125"/>
        <v>0</v>
      </c>
      <c r="S222" s="212">
        <f t="shared" si="125"/>
        <v>0</v>
      </c>
      <c r="T222" s="212">
        <f t="shared" si="125"/>
        <v>0</v>
      </c>
      <c r="U222" s="212">
        <f t="shared" si="125"/>
        <v>0</v>
      </c>
      <c r="V222" s="212">
        <f t="shared" si="125"/>
        <v>0</v>
      </c>
      <c r="W222" s="212">
        <f t="shared" si="125"/>
        <v>0</v>
      </c>
      <c r="X222" s="212">
        <f t="shared" si="125"/>
        <v>600000</v>
      </c>
      <c r="Y222" s="195">
        <f t="shared" si="115"/>
        <v>0</v>
      </c>
      <c r="Z222" s="43"/>
      <c r="AA222" s="43"/>
      <c r="AB222" s="43"/>
      <c r="AC222" s="43"/>
      <c r="AD222" s="43"/>
      <c r="AE222" s="43"/>
      <c r="AF222" s="43"/>
      <c r="AG222" s="16"/>
      <c r="AH222" s="16"/>
      <c r="AI222" s="16"/>
      <c r="AJ222" s="16"/>
      <c r="AK222" s="16"/>
      <c r="AL222" s="16"/>
    </row>
    <row r="223" spans="1:38" ht="57.75" customHeight="1">
      <c r="A223" s="19"/>
      <c r="B223" s="21">
        <v>3131</v>
      </c>
      <c r="C223" s="316" t="s">
        <v>75</v>
      </c>
      <c r="D223" s="175" t="s">
        <v>202</v>
      </c>
      <c r="E223" s="213">
        <v>600000</v>
      </c>
      <c r="F223" s="214"/>
      <c r="G223" s="214"/>
      <c r="H223" s="196">
        <f t="shared" si="122"/>
        <v>0</v>
      </c>
      <c r="I223" s="215"/>
      <c r="J223" s="326"/>
      <c r="K223" s="333"/>
      <c r="L223" s="333"/>
      <c r="M223" s="333"/>
      <c r="N223" s="214"/>
      <c r="O223" s="327"/>
      <c r="P223" s="214"/>
      <c r="Q223" s="214"/>
      <c r="R223" s="214"/>
      <c r="S223" s="214"/>
      <c r="T223" s="214"/>
      <c r="U223" s="214"/>
      <c r="V223" s="205">
        <f t="shared" si="123"/>
        <v>0</v>
      </c>
      <c r="W223" s="205">
        <v>0</v>
      </c>
      <c r="X223" s="195">
        <f t="shared" si="124"/>
        <v>600000</v>
      </c>
      <c r="Y223" s="195">
        <f t="shared" si="115"/>
        <v>0</v>
      </c>
      <c r="Z223" s="43"/>
      <c r="AA223" s="43"/>
      <c r="AB223" s="43"/>
      <c r="AC223" s="43"/>
      <c r="AD223" s="43"/>
      <c r="AE223" s="43"/>
      <c r="AF223" s="43"/>
      <c r="AG223" s="16"/>
      <c r="AH223" s="16"/>
      <c r="AI223" s="16"/>
      <c r="AJ223" s="16"/>
      <c r="AK223" s="16"/>
      <c r="AL223" s="16"/>
    </row>
    <row r="224" spans="1:38" ht="96" customHeight="1">
      <c r="A224" s="84"/>
      <c r="B224" s="317">
        <v>1217321</v>
      </c>
      <c r="C224" s="94" t="s">
        <v>38</v>
      </c>
      <c r="D224" s="318"/>
      <c r="E224" s="212">
        <f>E225</f>
        <v>150000</v>
      </c>
      <c r="F224" s="212">
        <f t="shared" ref="F224:X224" si="126">F225</f>
        <v>0</v>
      </c>
      <c r="G224" s="212">
        <f t="shared" si="126"/>
        <v>0</v>
      </c>
      <c r="H224" s="212">
        <f t="shared" si="126"/>
        <v>0</v>
      </c>
      <c r="I224" s="212">
        <f t="shared" si="126"/>
        <v>0</v>
      </c>
      <c r="J224" s="212">
        <f t="shared" si="126"/>
        <v>0</v>
      </c>
      <c r="K224" s="212">
        <f t="shared" si="126"/>
        <v>0</v>
      </c>
      <c r="L224" s="212">
        <f t="shared" si="126"/>
        <v>0</v>
      </c>
      <c r="M224" s="212">
        <f t="shared" si="126"/>
        <v>0</v>
      </c>
      <c r="N224" s="212">
        <f t="shared" si="126"/>
        <v>0</v>
      </c>
      <c r="O224" s="212">
        <f t="shared" si="126"/>
        <v>0</v>
      </c>
      <c r="P224" s="212">
        <f t="shared" si="126"/>
        <v>0</v>
      </c>
      <c r="Q224" s="212">
        <f t="shared" si="126"/>
        <v>0</v>
      </c>
      <c r="R224" s="212">
        <f t="shared" si="126"/>
        <v>0</v>
      </c>
      <c r="S224" s="212">
        <f t="shared" si="126"/>
        <v>0</v>
      </c>
      <c r="T224" s="212">
        <f t="shared" si="126"/>
        <v>0</v>
      </c>
      <c r="U224" s="212">
        <f t="shared" si="126"/>
        <v>0</v>
      </c>
      <c r="V224" s="212">
        <f t="shared" si="126"/>
        <v>0</v>
      </c>
      <c r="W224" s="212">
        <f t="shared" si="126"/>
        <v>0</v>
      </c>
      <c r="X224" s="212">
        <f t="shared" si="126"/>
        <v>150000</v>
      </c>
      <c r="Y224" s="195">
        <f t="shared" si="115"/>
        <v>0</v>
      </c>
      <c r="Z224" s="43"/>
      <c r="AA224" s="43"/>
      <c r="AB224" s="43"/>
      <c r="AC224" s="43"/>
      <c r="AD224" s="43"/>
      <c r="AE224" s="43"/>
      <c r="AF224" s="43"/>
      <c r="AG224" s="16"/>
      <c r="AH224" s="16"/>
      <c r="AI224" s="16"/>
      <c r="AJ224" s="16"/>
      <c r="AK224" s="16"/>
      <c r="AL224" s="16"/>
    </row>
    <row r="225" spans="1:38" ht="86.25" customHeight="1">
      <c r="A225" s="19"/>
      <c r="B225" s="21">
        <v>3142</v>
      </c>
      <c r="C225" s="124" t="s">
        <v>52</v>
      </c>
      <c r="D225" s="266" t="s">
        <v>206</v>
      </c>
      <c r="E225" s="213">
        <v>150000</v>
      </c>
      <c r="F225" s="195"/>
      <c r="G225" s="195"/>
      <c r="H225" s="196">
        <f t="shared" si="122"/>
        <v>0</v>
      </c>
      <c r="I225" s="196"/>
      <c r="J225" s="219"/>
      <c r="K225" s="227"/>
      <c r="L225" s="227"/>
      <c r="M225" s="227"/>
      <c r="N225" s="195"/>
      <c r="O225" s="195"/>
      <c r="P225" s="195"/>
      <c r="Q225" s="195"/>
      <c r="R225" s="195"/>
      <c r="S225" s="195"/>
      <c r="T225" s="195"/>
      <c r="U225" s="195"/>
      <c r="V225" s="205">
        <f t="shared" si="123"/>
        <v>0</v>
      </c>
      <c r="W225" s="205">
        <v>0</v>
      </c>
      <c r="X225" s="195">
        <f t="shared" si="124"/>
        <v>150000</v>
      </c>
      <c r="Y225" s="195">
        <f t="shared" si="115"/>
        <v>0</v>
      </c>
      <c r="Z225" s="43"/>
      <c r="AA225" s="43"/>
      <c r="AB225" s="43"/>
      <c r="AC225" s="43"/>
      <c r="AD225" s="43"/>
      <c r="AE225" s="43"/>
      <c r="AF225" s="43"/>
      <c r="AG225" s="16"/>
      <c r="AH225" s="16"/>
      <c r="AI225" s="16"/>
      <c r="AJ225" s="16"/>
      <c r="AK225" s="16"/>
      <c r="AL225" s="16"/>
    </row>
    <row r="226" spans="1:38" ht="58.5" hidden="1" customHeight="1">
      <c r="A226" s="19"/>
      <c r="B226" s="21"/>
      <c r="C226" s="187"/>
      <c r="D226" s="108"/>
      <c r="E226" s="213"/>
      <c r="F226" s="195"/>
      <c r="G226" s="195"/>
      <c r="H226" s="196">
        <f t="shared" si="122"/>
        <v>0</v>
      </c>
      <c r="I226" s="196"/>
      <c r="J226" s="219"/>
      <c r="K226" s="227"/>
      <c r="L226" s="227"/>
      <c r="M226" s="227"/>
      <c r="N226" s="195"/>
      <c r="O226" s="195"/>
      <c r="P226" s="195"/>
      <c r="Q226" s="195"/>
      <c r="R226" s="195"/>
      <c r="S226" s="195"/>
      <c r="T226" s="195"/>
      <c r="U226" s="195"/>
      <c r="V226" s="205">
        <f t="shared" si="123"/>
        <v>0</v>
      </c>
      <c r="W226" s="205"/>
      <c r="X226" s="195">
        <f t="shared" si="124"/>
        <v>0</v>
      </c>
      <c r="Y226" s="195" t="e">
        <f t="shared" si="115"/>
        <v>#DIV/0!</v>
      </c>
      <c r="Z226" s="43"/>
      <c r="AA226" s="43"/>
      <c r="AB226" s="43"/>
      <c r="AC226" s="43"/>
      <c r="AD226" s="43"/>
      <c r="AE226" s="43"/>
      <c r="AF226" s="43"/>
      <c r="AG226" s="16"/>
      <c r="AH226" s="16"/>
      <c r="AI226" s="16"/>
      <c r="AJ226" s="16"/>
      <c r="AK226" s="16"/>
      <c r="AL226" s="16"/>
    </row>
    <row r="227" spans="1:38" ht="58.5" hidden="1" customHeight="1">
      <c r="A227" s="19"/>
      <c r="B227" s="21"/>
      <c r="C227" s="187"/>
      <c r="D227" s="108"/>
      <c r="E227" s="213"/>
      <c r="F227" s="195"/>
      <c r="G227" s="195"/>
      <c r="H227" s="196">
        <f t="shared" si="122"/>
        <v>0</v>
      </c>
      <c r="I227" s="196"/>
      <c r="J227" s="219"/>
      <c r="K227" s="227"/>
      <c r="L227" s="227"/>
      <c r="M227" s="227"/>
      <c r="N227" s="195"/>
      <c r="O227" s="195"/>
      <c r="P227" s="195"/>
      <c r="Q227" s="195"/>
      <c r="R227" s="195"/>
      <c r="S227" s="195"/>
      <c r="T227" s="195"/>
      <c r="U227" s="195"/>
      <c r="V227" s="205">
        <f t="shared" si="123"/>
        <v>0</v>
      </c>
      <c r="W227" s="205"/>
      <c r="X227" s="195">
        <f t="shared" si="124"/>
        <v>0</v>
      </c>
      <c r="Y227" s="195" t="e">
        <f t="shared" si="115"/>
        <v>#DIV/0!</v>
      </c>
      <c r="Z227" s="43"/>
      <c r="AA227" s="43"/>
      <c r="AB227" s="43"/>
      <c r="AC227" s="43"/>
      <c r="AD227" s="43"/>
      <c r="AE227" s="43"/>
      <c r="AF227" s="43"/>
      <c r="AG227" s="16"/>
      <c r="AH227" s="16"/>
      <c r="AI227" s="16"/>
      <c r="AJ227" s="16"/>
      <c r="AK227" s="16"/>
      <c r="AL227" s="16"/>
    </row>
    <row r="228" spans="1:38" ht="56.25" hidden="1" customHeight="1">
      <c r="A228" s="19"/>
      <c r="B228" s="21"/>
      <c r="C228" s="187"/>
      <c r="D228" s="108"/>
      <c r="E228" s="213"/>
      <c r="F228" s="195"/>
      <c r="G228" s="195"/>
      <c r="H228" s="196">
        <f t="shared" si="122"/>
        <v>0</v>
      </c>
      <c r="I228" s="196"/>
      <c r="J228" s="219"/>
      <c r="K228" s="227"/>
      <c r="L228" s="227"/>
      <c r="M228" s="227"/>
      <c r="N228" s="195"/>
      <c r="O228" s="195"/>
      <c r="P228" s="195"/>
      <c r="Q228" s="195"/>
      <c r="R228" s="195"/>
      <c r="S228" s="195"/>
      <c r="T228" s="195"/>
      <c r="U228" s="195"/>
      <c r="V228" s="205">
        <f t="shared" si="123"/>
        <v>0</v>
      </c>
      <c r="W228" s="205"/>
      <c r="X228" s="195">
        <f t="shared" si="124"/>
        <v>0</v>
      </c>
      <c r="Y228" s="195" t="e">
        <f t="shared" si="115"/>
        <v>#DIV/0!</v>
      </c>
      <c r="Z228" s="43"/>
      <c r="AA228" s="43"/>
      <c r="AB228" s="43"/>
      <c r="AC228" s="43"/>
      <c r="AD228" s="43"/>
      <c r="AE228" s="43"/>
      <c r="AF228" s="43"/>
      <c r="AG228" s="16"/>
      <c r="AH228" s="16"/>
      <c r="AI228" s="16"/>
      <c r="AJ228" s="16"/>
      <c r="AK228" s="16"/>
      <c r="AL228" s="16"/>
    </row>
    <row r="229" spans="1:38" ht="90.75" hidden="1" customHeight="1">
      <c r="A229" s="19"/>
      <c r="B229" s="21"/>
      <c r="C229" s="187"/>
      <c r="D229" s="175"/>
      <c r="E229" s="213"/>
      <c r="F229" s="195"/>
      <c r="G229" s="195"/>
      <c r="H229" s="196"/>
      <c r="I229" s="196"/>
      <c r="J229" s="219"/>
      <c r="K229" s="227"/>
      <c r="L229" s="227"/>
      <c r="M229" s="227"/>
      <c r="N229" s="195"/>
      <c r="O229" s="195"/>
      <c r="P229" s="195"/>
      <c r="Q229" s="195"/>
      <c r="R229" s="195"/>
      <c r="S229" s="195"/>
      <c r="T229" s="195"/>
      <c r="U229" s="195"/>
      <c r="V229" s="205">
        <f t="shared" si="123"/>
        <v>0</v>
      </c>
      <c r="W229" s="240"/>
      <c r="X229" s="195">
        <f t="shared" si="124"/>
        <v>0</v>
      </c>
      <c r="Y229" s="195" t="e">
        <f t="shared" si="115"/>
        <v>#DIV/0!</v>
      </c>
      <c r="Z229" s="43"/>
      <c r="AA229" s="43"/>
      <c r="AB229" s="43"/>
      <c r="AC229" s="43"/>
      <c r="AD229" s="43"/>
      <c r="AE229" s="43"/>
      <c r="AF229" s="43"/>
      <c r="AG229" s="16"/>
      <c r="AH229" s="16"/>
      <c r="AI229" s="16"/>
      <c r="AJ229" s="16"/>
      <c r="AK229" s="16"/>
      <c r="AL229" s="16"/>
    </row>
    <row r="230" spans="1:38" ht="46.5" customHeight="1">
      <c r="A230" s="84"/>
      <c r="B230" s="105">
        <v>1217322</v>
      </c>
      <c r="C230" s="299" t="s">
        <v>39</v>
      </c>
      <c r="D230" s="281"/>
      <c r="E230" s="212">
        <f>E231</f>
        <v>170000</v>
      </c>
      <c r="F230" s="212">
        <f t="shared" ref="F230:Y230" si="127">F231</f>
        <v>0</v>
      </c>
      <c r="G230" s="212">
        <f t="shared" si="127"/>
        <v>0</v>
      </c>
      <c r="H230" s="212">
        <f t="shared" si="127"/>
        <v>0</v>
      </c>
      <c r="I230" s="212">
        <f t="shared" si="127"/>
        <v>0</v>
      </c>
      <c r="J230" s="212">
        <f t="shared" si="127"/>
        <v>0</v>
      </c>
      <c r="K230" s="212">
        <f t="shared" si="127"/>
        <v>0</v>
      </c>
      <c r="L230" s="212">
        <f t="shared" si="127"/>
        <v>0</v>
      </c>
      <c r="M230" s="212">
        <f t="shared" si="127"/>
        <v>0</v>
      </c>
      <c r="N230" s="212">
        <f t="shared" si="127"/>
        <v>0</v>
      </c>
      <c r="O230" s="212">
        <f t="shared" si="127"/>
        <v>0</v>
      </c>
      <c r="P230" s="212">
        <f t="shared" si="127"/>
        <v>0</v>
      </c>
      <c r="Q230" s="212">
        <f t="shared" si="127"/>
        <v>0</v>
      </c>
      <c r="R230" s="212">
        <f t="shared" si="127"/>
        <v>0</v>
      </c>
      <c r="S230" s="212">
        <f t="shared" si="127"/>
        <v>0</v>
      </c>
      <c r="T230" s="212">
        <f t="shared" si="127"/>
        <v>0</v>
      </c>
      <c r="U230" s="212">
        <f t="shared" si="127"/>
        <v>0</v>
      </c>
      <c r="V230" s="212">
        <f t="shared" si="127"/>
        <v>0</v>
      </c>
      <c r="W230" s="212">
        <f t="shared" si="127"/>
        <v>0</v>
      </c>
      <c r="X230" s="212">
        <f t="shared" si="127"/>
        <v>170000</v>
      </c>
      <c r="Y230" s="221">
        <f t="shared" si="127"/>
        <v>0</v>
      </c>
      <c r="Z230" s="43"/>
      <c r="AA230" s="43"/>
      <c r="AB230" s="43"/>
      <c r="AC230" s="43"/>
      <c r="AD230" s="43"/>
      <c r="AE230" s="43"/>
      <c r="AF230" s="43"/>
      <c r="AG230" s="16"/>
      <c r="AH230" s="16"/>
      <c r="AI230" s="16"/>
      <c r="AJ230" s="16"/>
      <c r="AK230" s="16"/>
      <c r="AL230" s="16"/>
    </row>
    <row r="231" spans="1:38" ht="180.75" customHeight="1">
      <c r="A231" s="19"/>
      <c r="B231" s="21">
        <v>3142</v>
      </c>
      <c r="C231" s="124" t="s">
        <v>52</v>
      </c>
      <c r="D231" s="296" t="s">
        <v>148</v>
      </c>
      <c r="E231" s="220">
        <v>170000</v>
      </c>
      <c r="F231" s="214"/>
      <c r="G231" s="214"/>
      <c r="H231" s="196">
        <f>I231+V231</f>
        <v>0</v>
      </c>
      <c r="I231" s="215"/>
      <c r="J231" s="326"/>
      <c r="K231" s="333"/>
      <c r="L231" s="333"/>
      <c r="M231" s="333"/>
      <c r="N231" s="214"/>
      <c r="O231" s="327"/>
      <c r="P231" s="214"/>
      <c r="Q231" s="214"/>
      <c r="R231" s="214"/>
      <c r="S231" s="214"/>
      <c r="T231" s="214"/>
      <c r="U231" s="214"/>
      <c r="V231" s="205">
        <f>J231+K231+L231+M231+N231+O231+P231+Q231+R231</f>
        <v>0</v>
      </c>
      <c r="W231" s="205">
        <v>0</v>
      </c>
      <c r="X231" s="195">
        <f>E231-H231</f>
        <v>170000</v>
      </c>
      <c r="Y231" s="195">
        <f t="shared" si="115"/>
        <v>0</v>
      </c>
      <c r="Z231" s="43"/>
      <c r="AA231" s="43"/>
      <c r="AB231" s="43"/>
      <c r="AC231" s="43"/>
      <c r="AD231" s="43"/>
      <c r="AE231" s="43"/>
      <c r="AF231" s="43"/>
      <c r="AG231" s="16"/>
      <c r="AH231" s="16"/>
      <c r="AI231" s="16"/>
      <c r="AJ231" s="16"/>
      <c r="AK231" s="16"/>
      <c r="AL231" s="16"/>
    </row>
    <row r="232" spans="1:38" ht="2.25" hidden="1" customHeight="1">
      <c r="A232" s="84"/>
      <c r="B232" s="105" t="s">
        <v>40</v>
      </c>
      <c r="C232" s="103" t="s">
        <v>41</v>
      </c>
      <c r="D232" s="116"/>
      <c r="E232" s="212" t="e">
        <f>#REF!</f>
        <v>#REF!</v>
      </c>
      <c r="F232" s="212" t="e">
        <f>#REF!</f>
        <v>#REF!</v>
      </c>
      <c r="G232" s="212" t="e">
        <f>#REF!</f>
        <v>#REF!</v>
      </c>
      <c r="H232" s="212" t="e">
        <f>#REF!</f>
        <v>#REF!</v>
      </c>
      <c r="I232" s="212" t="e">
        <f>#REF!</f>
        <v>#REF!</v>
      </c>
      <c r="J232" s="212" t="e">
        <f>#REF!</f>
        <v>#REF!</v>
      </c>
      <c r="K232" s="212" t="e">
        <f>#REF!</f>
        <v>#REF!</v>
      </c>
      <c r="L232" s="212" t="e">
        <f>#REF!</f>
        <v>#REF!</v>
      </c>
      <c r="M232" s="212" t="e">
        <f>#REF!</f>
        <v>#REF!</v>
      </c>
      <c r="N232" s="212" t="e">
        <f>#REF!</f>
        <v>#REF!</v>
      </c>
      <c r="O232" s="212" t="e">
        <f>#REF!</f>
        <v>#REF!</v>
      </c>
      <c r="P232" s="212" t="e">
        <f>#REF!</f>
        <v>#REF!</v>
      </c>
      <c r="Q232" s="212" t="e">
        <f>#REF!</f>
        <v>#REF!</v>
      </c>
      <c r="R232" s="212" t="e">
        <f>#REF!</f>
        <v>#REF!</v>
      </c>
      <c r="S232" s="212" t="e">
        <f>#REF!</f>
        <v>#REF!</v>
      </c>
      <c r="T232" s="212" t="e">
        <f>#REF!</f>
        <v>#REF!</v>
      </c>
      <c r="U232" s="212" t="e">
        <f>#REF!</f>
        <v>#REF!</v>
      </c>
      <c r="V232" s="212" t="e">
        <f>#REF!</f>
        <v>#REF!</v>
      </c>
      <c r="W232" s="212" t="e">
        <f>#REF!</f>
        <v>#REF!</v>
      </c>
      <c r="X232" s="212" t="e">
        <f>#REF!</f>
        <v>#REF!</v>
      </c>
      <c r="Y232" s="195" t="e">
        <f t="shared" si="115"/>
        <v>#REF!</v>
      </c>
      <c r="Z232" s="43"/>
      <c r="AA232" s="43"/>
      <c r="AB232" s="43"/>
      <c r="AC232" s="43"/>
      <c r="AD232" s="43"/>
      <c r="AE232" s="43"/>
      <c r="AF232" s="43"/>
      <c r="AG232" s="16"/>
      <c r="AH232" s="16"/>
      <c r="AI232" s="16"/>
      <c r="AJ232" s="16"/>
      <c r="AK232" s="16"/>
      <c r="AL232" s="16"/>
    </row>
    <row r="233" spans="1:38" ht="69.75" customHeight="1">
      <c r="A233" s="84"/>
      <c r="B233" s="105">
        <v>1217325</v>
      </c>
      <c r="C233" s="94" t="s">
        <v>41</v>
      </c>
      <c r="D233" s="295"/>
      <c r="E233" s="212">
        <f>E234+E235+E236</f>
        <v>2900000</v>
      </c>
      <c r="F233" s="212">
        <f t="shared" ref="F233:X233" si="128">F234+F235+F236</f>
        <v>0</v>
      </c>
      <c r="G233" s="212">
        <f t="shared" si="128"/>
        <v>0</v>
      </c>
      <c r="H233" s="212">
        <f t="shared" si="128"/>
        <v>21008</v>
      </c>
      <c r="I233" s="212">
        <f t="shared" si="128"/>
        <v>21008</v>
      </c>
      <c r="J233" s="212">
        <f t="shared" si="128"/>
        <v>0</v>
      </c>
      <c r="K233" s="212">
        <f t="shared" si="128"/>
        <v>0</v>
      </c>
      <c r="L233" s="212">
        <f t="shared" si="128"/>
        <v>0</v>
      </c>
      <c r="M233" s="212">
        <f t="shared" si="128"/>
        <v>0</v>
      </c>
      <c r="N233" s="212">
        <f t="shared" si="128"/>
        <v>0</v>
      </c>
      <c r="O233" s="212">
        <f t="shared" si="128"/>
        <v>0</v>
      </c>
      <c r="P233" s="212">
        <f t="shared" si="128"/>
        <v>0</v>
      </c>
      <c r="Q233" s="212">
        <f t="shared" si="128"/>
        <v>0</v>
      </c>
      <c r="R233" s="212">
        <f t="shared" si="128"/>
        <v>0</v>
      </c>
      <c r="S233" s="212">
        <f t="shared" si="128"/>
        <v>0</v>
      </c>
      <c r="T233" s="212">
        <f t="shared" si="128"/>
        <v>0</v>
      </c>
      <c r="U233" s="212">
        <f t="shared" si="128"/>
        <v>0</v>
      </c>
      <c r="V233" s="212">
        <f t="shared" si="128"/>
        <v>0</v>
      </c>
      <c r="W233" s="212">
        <f t="shared" si="128"/>
        <v>21008</v>
      </c>
      <c r="X233" s="212">
        <f t="shared" si="128"/>
        <v>2878992</v>
      </c>
      <c r="Y233" s="221">
        <f t="shared" ref="Y233" si="129">Y234+Y235+Y236+Y237+Y238+Y239+Y240+Y242</f>
        <v>40.674417495034206</v>
      </c>
      <c r="Z233" s="43"/>
      <c r="AA233" s="43"/>
      <c r="AB233" s="43"/>
      <c r="AC233" s="43"/>
      <c r="AD233" s="43"/>
      <c r="AE233" s="43"/>
      <c r="AF233" s="43"/>
      <c r="AG233" s="16"/>
      <c r="AH233" s="16"/>
      <c r="AI233" s="16"/>
      <c r="AJ233" s="16"/>
      <c r="AK233" s="16"/>
      <c r="AL233" s="16"/>
    </row>
    <row r="234" spans="1:38" ht="64.5" customHeight="1">
      <c r="A234" s="19"/>
      <c r="B234" s="21">
        <v>3122</v>
      </c>
      <c r="C234" s="130" t="s">
        <v>66</v>
      </c>
      <c r="D234" s="266" t="s">
        <v>178</v>
      </c>
      <c r="E234" s="220">
        <v>1000000</v>
      </c>
      <c r="F234" s="195"/>
      <c r="G234" s="195"/>
      <c r="H234" s="196">
        <f>I234+V234</f>
        <v>0</v>
      </c>
      <c r="I234" s="196"/>
      <c r="J234" s="219"/>
      <c r="K234" s="227"/>
      <c r="L234" s="227"/>
      <c r="M234" s="227"/>
      <c r="N234" s="195"/>
      <c r="O234" s="195"/>
      <c r="P234" s="195"/>
      <c r="Q234" s="195"/>
      <c r="R234" s="195"/>
      <c r="S234" s="195"/>
      <c r="T234" s="195"/>
      <c r="U234" s="195"/>
      <c r="V234" s="205">
        <f>J234+K234+L234+M234+N234+O234+P234+Q234</f>
        <v>0</v>
      </c>
      <c r="W234" s="194">
        <v>0</v>
      </c>
      <c r="X234" s="195">
        <f>E234-H234</f>
        <v>1000000</v>
      </c>
      <c r="Y234" s="195">
        <f t="shared" ref="Y234:Y290" si="130">W234*100/E234</f>
        <v>0</v>
      </c>
      <c r="Z234" s="43"/>
      <c r="AA234" s="43"/>
      <c r="AB234" s="43"/>
      <c r="AC234" s="43"/>
      <c r="AD234" s="43"/>
      <c r="AE234" s="43"/>
      <c r="AF234" s="43"/>
      <c r="AG234" s="16"/>
      <c r="AH234" s="16"/>
      <c r="AI234" s="16"/>
      <c r="AJ234" s="16"/>
      <c r="AK234" s="16"/>
      <c r="AL234" s="16"/>
    </row>
    <row r="235" spans="1:38" ht="43.5" customHeight="1">
      <c r="A235" s="19"/>
      <c r="B235" s="21">
        <v>3122</v>
      </c>
      <c r="C235" s="130" t="s">
        <v>66</v>
      </c>
      <c r="D235" s="99" t="s">
        <v>149</v>
      </c>
      <c r="E235" s="220">
        <v>1500000</v>
      </c>
      <c r="F235" s="195"/>
      <c r="G235" s="195"/>
      <c r="H235" s="196">
        <f t="shared" ref="H235:H245" si="131">I235+V235</f>
        <v>21008</v>
      </c>
      <c r="I235" s="196">
        <v>21008</v>
      </c>
      <c r="J235" s="219"/>
      <c r="K235" s="227"/>
      <c r="L235" s="227"/>
      <c r="M235" s="227"/>
      <c r="N235" s="195"/>
      <c r="O235" s="195"/>
      <c r="P235" s="195"/>
      <c r="Q235" s="195"/>
      <c r="R235" s="195"/>
      <c r="S235" s="195"/>
      <c r="T235" s="195"/>
      <c r="U235" s="195"/>
      <c r="V235" s="205">
        <f t="shared" ref="V235:V245" si="132">J235+K235+L235+M235+N235+O235+P235+Q235</f>
        <v>0</v>
      </c>
      <c r="W235" s="194">
        <v>21008</v>
      </c>
      <c r="X235" s="195">
        <f t="shared" ref="X235:X245" si="133">E235-H235</f>
        <v>1478992</v>
      </c>
      <c r="Y235" s="195">
        <f t="shared" si="130"/>
        <v>1.4005333333333334</v>
      </c>
      <c r="Z235" s="43"/>
      <c r="AA235" s="43"/>
      <c r="AB235" s="43"/>
      <c r="AC235" s="43"/>
      <c r="AD235" s="43"/>
      <c r="AE235" s="43"/>
      <c r="AF235" s="43"/>
      <c r="AG235" s="16"/>
      <c r="AH235" s="16"/>
      <c r="AI235" s="16"/>
      <c r="AJ235" s="16"/>
      <c r="AK235" s="16"/>
      <c r="AL235" s="16"/>
    </row>
    <row r="236" spans="1:38" ht="45.75" customHeight="1">
      <c r="A236" s="19"/>
      <c r="B236" s="21">
        <v>3142</v>
      </c>
      <c r="C236" s="124" t="s">
        <v>52</v>
      </c>
      <c r="D236" s="266" t="s">
        <v>150</v>
      </c>
      <c r="E236" s="220">
        <v>400000</v>
      </c>
      <c r="F236" s="195"/>
      <c r="G236" s="195"/>
      <c r="H236" s="196">
        <f t="shared" si="131"/>
        <v>0</v>
      </c>
      <c r="I236" s="196"/>
      <c r="J236" s="219"/>
      <c r="K236" s="227"/>
      <c r="L236" s="227"/>
      <c r="M236" s="227"/>
      <c r="N236" s="195"/>
      <c r="O236" s="195"/>
      <c r="P236" s="195"/>
      <c r="Q236" s="195"/>
      <c r="R236" s="195"/>
      <c r="S236" s="195"/>
      <c r="T236" s="195"/>
      <c r="U236" s="195"/>
      <c r="V236" s="205">
        <f t="shared" si="132"/>
        <v>0</v>
      </c>
      <c r="W236" s="194">
        <v>0</v>
      </c>
      <c r="X236" s="195">
        <f t="shared" si="133"/>
        <v>400000</v>
      </c>
      <c r="Y236" s="195">
        <f t="shared" si="130"/>
        <v>0</v>
      </c>
      <c r="Z236" s="43"/>
      <c r="AA236" s="43"/>
      <c r="AB236" s="43"/>
      <c r="AC236" s="43"/>
      <c r="AD236" s="43"/>
      <c r="AE236" s="43"/>
      <c r="AF236" s="43"/>
      <c r="AG236" s="16"/>
      <c r="AH236" s="16"/>
      <c r="AI236" s="16"/>
      <c r="AJ236" s="16"/>
      <c r="AK236" s="16"/>
      <c r="AL236" s="16"/>
    </row>
    <row r="237" spans="1:38" ht="56.25" customHeight="1">
      <c r="A237" s="84"/>
      <c r="B237" s="93">
        <v>1217330</v>
      </c>
      <c r="C237" s="126" t="s">
        <v>111</v>
      </c>
      <c r="D237" s="164"/>
      <c r="E237" s="212">
        <f>E238+E239+E240+E242+E243+E244+E245+E241</f>
        <v>27277574</v>
      </c>
      <c r="F237" s="212">
        <f t="shared" ref="F237:X237" si="134">F238+F239+F240+F242+F243+F244+F245+F241</f>
        <v>0</v>
      </c>
      <c r="G237" s="212">
        <f t="shared" si="134"/>
        <v>0</v>
      </c>
      <c r="H237" s="212">
        <f t="shared" si="134"/>
        <v>489309.13</v>
      </c>
      <c r="I237" s="212">
        <f t="shared" si="134"/>
        <v>489309.13</v>
      </c>
      <c r="J237" s="212">
        <f t="shared" si="134"/>
        <v>0</v>
      </c>
      <c r="K237" s="212">
        <f t="shared" si="134"/>
        <v>0</v>
      </c>
      <c r="L237" s="212">
        <f t="shared" si="134"/>
        <v>0</v>
      </c>
      <c r="M237" s="212">
        <f t="shared" si="134"/>
        <v>0</v>
      </c>
      <c r="N237" s="212">
        <f t="shared" si="134"/>
        <v>0</v>
      </c>
      <c r="O237" s="212">
        <f t="shared" si="134"/>
        <v>0</v>
      </c>
      <c r="P237" s="212">
        <f t="shared" si="134"/>
        <v>0</v>
      </c>
      <c r="Q237" s="212">
        <f t="shared" si="134"/>
        <v>0</v>
      </c>
      <c r="R237" s="212">
        <f t="shared" si="134"/>
        <v>0</v>
      </c>
      <c r="S237" s="212">
        <f t="shared" si="134"/>
        <v>0</v>
      </c>
      <c r="T237" s="212">
        <f t="shared" si="134"/>
        <v>0</v>
      </c>
      <c r="U237" s="212">
        <f t="shared" si="134"/>
        <v>0</v>
      </c>
      <c r="V237" s="212">
        <f t="shared" si="134"/>
        <v>0</v>
      </c>
      <c r="W237" s="212">
        <f t="shared" si="134"/>
        <v>489309.13</v>
      </c>
      <c r="X237" s="212">
        <f t="shared" si="134"/>
        <v>26788264.870000001</v>
      </c>
      <c r="Y237" s="195">
        <f t="shared" si="130"/>
        <v>1.7938146918783906</v>
      </c>
      <c r="Z237" s="43"/>
      <c r="AA237" s="43"/>
      <c r="AB237" s="43"/>
      <c r="AC237" s="43"/>
      <c r="AD237" s="43"/>
      <c r="AE237" s="43"/>
      <c r="AF237" s="43"/>
      <c r="AG237" s="16"/>
      <c r="AH237" s="16"/>
      <c r="AI237" s="16"/>
      <c r="AJ237" s="16"/>
      <c r="AK237" s="16"/>
      <c r="AL237" s="16"/>
    </row>
    <row r="238" spans="1:38" ht="62.25" customHeight="1">
      <c r="A238" s="19"/>
      <c r="B238" s="21">
        <v>3122</v>
      </c>
      <c r="C238" s="130" t="s">
        <v>66</v>
      </c>
      <c r="D238" s="266" t="s">
        <v>151</v>
      </c>
      <c r="E238" s="220">
        <v>900807</v>
      </c>
      <c r="F238" s="195"/>
      <c r="G238" s="195"/>
      <c r="H238" s="196">
        <f t="shared" si="131"/>
        <v>0</v>
      </c>
      <c r="I238" s="196"/>
      <c r="J238" s="219"/>
      <c r="K238" s="227"/>
      <c r="L238" s="227"/>
      <c r="M238" s="227"/>
      <c r="N238" s="195"/>
      <c r="O238" s="195"/>
      <c r="P238" s="195"/>
      <c r="Q238" s="195"/>
      <c r="R238" s="195"/>
      <c r="S238" s="195"/>
      <c r="T238" s="195"/>
      <c r="U238" s="195"/>
      <c r="V238" s="205">
        <f t="shared" si="132"/>
        <v>0</v>
      </c>
      <c r="W238" s="194">
        <v>0</v>
      </c>
      <c r="X238" s="195">
        <f t="shared" si="133"/>
        <v>900807</v>
      </c>
      <c r="Y238" s="195">
        <f t="shared" si="130"/>
        <v>0</v>
      </c>
      <c r="Z238" s="43"/>
      <c r="AA238" s="43"/>
      <c r="AB238" s="43"/>
      <c r="AC238" s="43"/>
      <c r="AD238" s="43"/>
      <c r="AE238" s="43"/>
      <c r="AF238" s="43"/>
      <c r="AG238" s="16"/>
      <c r="AH238" s="16"/>
      <c r="AI238" s="16"/>
      <c r="AJ238" s="16"/>
      <c r="AK238" s="16"/>
      <c r="AL238" s="16"/>
    </row>
    <row r="239" spans="1:38" ht="59.25" customHeight="1">
      <c r="A239" s="19"/>
      <c r="B239" s="21">
        <v>3122</v>
      </c>
      <c r="C239" s="130" t="s">
        <v>66</v>
      </c>
      <c r="D239" s="266" t="s">
        <v>152</v>
      </c>
      <c r="E239" s="220">
        <v>1434557</v>
      </c>
      <c r="F239" s="195"/>
      <c r="G239" s="195"/>
      <c r="H239" s="196">
        <f t="shared" si="131"/>
        <v>451209.13</v>
      </c>
      <c r="I239" s="196">
        <v>451209.13</v>
      </c>
      <c r="J239" s="219"/>
      <c r="K239" s="227"/>
      <c r="L239" s="227"/>
      <c r="M239" s="227"/>
      <c r="N239" s="195"/>
      <c r="O239" s="195"/>
      <c r="P239" s="195"/>
      <c r="Q239" s="195"/>
      <c r="R239" s="195"/>
      <c r="S239" s="195"/>
      <c r="T239" s="195"/>
      <c r="U239" s="195"/>
      <c r="V239" s="205">
        <f t="shared" si="132"/>
        <v>0</v>
      </c>
      <c r="W239" s="194">
        <v>451209.13</v>
      </c>
      <c r="X239" s="195">
        <f t="shared" si="133"/>
        <v>983347.87</v>
      </c>
      <c r="Y239" s="195">
        <f t="shared" si="130"/>
        <v>31.4528547837416</v>
      </c>
      <c r="Z239" s="43"/>
      <c r="AA239" s="43"/>
      <c r="AB239" s="43"/>
      <c r="AC239" s="43"/>
      <c r="AD239" s="43"/>
      <c r="AE239" s="43"/>
      <c r="AF239" s="43"/>
      <c r="AG239" s="16"/>
      <c r="AH239" s="16"/>
      <c r="AI239" s="16"/>
      <c r="AJ239" s="16"/>
      <c r="AK239" s="16"/>
      <c r="AL239" s="16"/>
    </row>
    <row r="240" spans="1:38" ht="45" customHeight="1">
      <c r="A240" s="19"/>
      <c r="B240" s="21">
        <v>3122</v>
      </c>
      <c r="C240" s="130" t="s">
        <v>66</v>
      </c>
      <c r="D240" s="266" t="s">
        <v>112</v>
      </c>
      <c r="E240" s="220">
        <v>4107631</v>
      </c>
      <c r="F240" s="195"/>
      <c r="G240" s="195"/>
      <c r="H240" s="196">
        <f t="shared" si="131"/>
        <v>7400</v>
      </c>
      <c r="I240" s="196">
        <v>7400</v>
      </c>
      <c r="J240" s="219"/>
      <c r="K240" s="227"/>
      <c r="L240" s="227"/>
      <c r="M240" s="227"/>
      <c r="N240" s="195"/>
      <c r="O240" s="195"/>
      <c r="P240" s="195"/>
      <c r="Q240" s="195"/>
      <c r="R240" s="195"/>
      <c r="S240" s="195"/>
      <c r="T240" s="195"/>
      <c r="U240" s="195"/>
      <c r="V240" s="205">
        <f t="shared" si="132"/>
        <v>0</v>
      </c>
      <c r="W240" s="194">
        <v>7400</v>
      </c>
      <c r="X240" s="195">
        <f t="shared" si="133"/>
        <v>4100231</v>
      </c>
      <c r="Y240" s="195">
        <f t="shared" si="130"/>
        <v>0.18015250152703591</v>
      </c>
      <c r="Z240" s="43"/>
      <c r="AA240" s="43"/>
      <c r="AB240" s="43"/>
      <c r="AC240" s="43"/>
      <c r="AD240" s="43"/>
      <c r="AE240" s="43"/>
      <c r="AF240" s="43"/>
      <c r="AG240" s="16"/>
      <c r="AH240" s="16"/>
      <c r="AI240" s="16"/>
      <c r="AJ240" s="16"/>
      <c r="AK240" s="16"/>
      <c r="AL240" s="16"/>
    </row>
    <row r="241" spans="1:38" ht="66" customHeight="1">
      <c r="A241" s="19"/>
      <c r="B241" s="21"/>
      <c r="C241" s="130" t="s">
        <v>66</v>
      </c>
      <c r="D241" s="266" t="s">
        <v>180</v>
      </c>
      <c r="E241" s="220">
        <v>550000</v>
      </c>
      <c r="F241" s="195"/>
      <c r="G241" s="195"/>
      <c r="H241" s="196"/>
      <c r="I241" s="196"/>
      <c r="J241" s="219"/>
      <c r="K241" s="227"/>
      <c r="L241" s="227"/>
      <c r="M241" s="227"/>
      <c r="N241" s="195"/>
      <c r="O241" s="195"/>
      <c r="P241" s="195"/>
      <c r="Q241" s="195"/>
      <c r="R241" s="195"/>
      <c r="S241" s="195"/>
      <c r="T241" s="195"/>
      <c r="U241" s="195"/>
      <c r="V241" s="205">
        <f t="shared" si="132"/>
        <v>0</v>
      </c>
      <c r="W241" s="194">
        <v>0</v>
      </c>
      <c r="X241" s="195">
        <f t="shared" si="133"/>
        <v>550000</v>
      </c>
      <c r="Y241" s="195">
        <f t="shared" si="130"/>
        <v>0</v>
      </c>
      <c r="Z241" s="43"/>
      <c r="AA241" s="43"/>
      <c r="AB241" s="43"/>
      <c r="AC241" s="43"/>
      <c r="AD241" s="43"/>
      <c r="AE241" s="43"/>
      <c r="AF241" s="43"/>
      <c r="AG241" s="16"/>
      <c r="AH241" s="16"/>
      <c r="AI241" s="16"/>
      <c r="AJ241" s="16"/>
      <c r="AK241" s="16"/>
      <c r="AL241" s="16"/>
    </row>
    <row r="242" spans="1:38" ht="92.25" customHeight="1">
      <c r="A242" s="19"/>
      <c r="B242" s="21">
        <v>3132</v>
      </c>
      <c r="C242" s="130" t="s">
        <v>2</v>
      </c>
      <c r="D242" s="266" t="s">
        <v>153</v>
      </c>
      <c r="E242" s="220">
        <v>525050</v>
      </c>
      <c r="F242" s="195"/>
      <c r="G242" s="195"/>
      <c r="H242" s="196">
        <f t="shared" si="131"/>
        <v>30700</v>
      </c>
      <c r="I242" s="196">
        <v>30700</v>
      </c>
      <c r="J242" s="219"/>
      <c r="K242" s="227"/>
      <c r="L242" s="227"/>
      <c r="M242" s="227"/>
      <c r="N242" s="195"/>
      <c r="O242" s="195"/>
      <c r="P242" s="195"/>
      <c r="Q242" s="195"/>
      <c r="R242" s="195"/>
      <c r="S242" s="195"/>
      <c r="T242" s="195"/>
      <c r="U242" s="195"/>
      <c r="V242" s="205">
        <f t="shared" si="132"/>
        <v>0</v>
      </c>
      <c r="W242" s="194">
        <v>30700</v>
      </c>
      <c r="X242" s="195">
        <f t="shared" si="133"/>
        <v>494350</v>
      </c>
      <c r="Y242" s="195">
        <f t="shared" si="130"/>
        <v>5.8470621845538524</v>
      </c>
      <c r="Z242" s="43"/>
      <c r="AA242" s="43"/>
      <c r="AB242" s="43"/>
      <c r="AC242" s="43"/>
      <c r="AD242" s="43"/>
      <c r="AE242" s="43"/>
      <c r="AF242" s="43"/>
      <c r="AG242" s="16"/>
      <c r="AH242" s="16"/>
      <c r="AI242" s="16"/>
      <c r="AJ242" s="16"/>
      <c r="AK242" s="16"/>
      <c r="AL242" s="16"/>
    </row>
    <row r="243" spans="1:38" ht="47.25" customHeight="1">
      <c r="A243" s="19"/>
      <c r="B243" s="21">
        <v>3132</v>
      </c>
      <c r="C243" s="130" t="s">
        <v>2</v>
      </c>
      <c r="D243" s="300" t="s">
        <v>154</v>
      </c>
      <c r="E243" s="220">
        <v>3000000</v>
      </c>
      <c r="F243" s="195"/>
      <c r="G243" s="195"/>
      <c r="H243" s="196">
        <f t="shared" si="131"/>
        <v>0</v>
      </c>
      <c r="I243" s="196"/>
      <c r="J243" s="219"/>
      <c r="K243" s="227"/>
      <c r="L243" s="227"/>
      <c r="M243" s="227"/>
      <c r="N243" s="195"/>
      <c r="O243" s="195"/>
      <c r="P243" s="195"/>
      <c r="Q243" s="195"/>
      <c r="R243" s="195"/>
      <c r="S243" s="195"/>
      <c r="T243" s="195"/>
      <c r="U243" s="195"/>
      <c r="V243" s="205">
        <f t="shared" si="132"/>
        <v>0</v>
      </c>
      <c r="W243" s="194">
        <v>0</v>
      </c>
      <c r="X243" s="195">
        <f t="shared" si="133"/>
        <v>3000000</v>
      </c>
      <c r="Y243" s="195">
        <f t="shared" si="130"/>
        <v>0</v>
      </c>
      <c r="Z243" s="43"/>
      <c r="AA243" s="43"/>
      <c r="AB243" s="43"/>
      <c r="AC243" s="43"/>
      <c r="AD243" s="43"/>
      <c r="AE243" s="43"/>
      <c r="AF243" s="43"/>
      <c r="AG243" s="16"/>
      <c r="AH243" s="16"/>
      <c r="AI243" s="16"/>
      <c r="AJ243" s="16"/>
      <c r="AK243" s="16"/>
      <c r="AL243" s="16"/>
    </row>
    <row r="244" spans="1:38" ht="154.5" customHeight="1">
      <c r="A244" s="19"/>
      <c r="B244" s="21">
        <v>3142</v>
      </c>
      <c r="C244" s="124" t="s">
        <v>52</v>
      </c>
      <c r="D244" s="301" t="s">
        <v>156</v>
      </c>
      <c r="E244" s="220">
        <v>11242591</v>
      </c>
      <c r="F244" s="195"/>
      <c r="G244" s="195"/>
      <c r="H244" s="196">
        <f t="shared" si="131"/>
        <v>0</v>
      </c>
      <c r="I244" s="196"/>
      <c r="J244" s="219"/>
      <c r="K244" s="227"/>
      <c r="L244" s="227"/>
      <c r="M244" s="227"/>
      <c r="N244" s="195"/>
      <c r="O244" s="195"/>
      <c r="P244" s="195"/>
      <c r="Q244" s="195"/>
      <c r="R244" s="195"/>
      <c r="S244" s="195"/>
      <c r="T244" s="195"/>
      <c r="U244" s="195"/>
      <c r="V244" s="205">
        <f t="shared" si="132"/>
        <v>0</v>
      </c>
      <c r="W244" s="194">
        <v>0</v>
      </c>
      <c r="X244" s="195">
        <f t="shared" si="133"/>
        <v>11242591</v>
      </c>
      <c r="Y244" s="195">
        <f t="shared" si="130"/>
        <v>0</v>
      </c>
      <c r="Z244" s="43"/>
      <c r="AA244" s="43"/>
      <c r="AB244" s="43"/>
      <c r="AC244" s="43"/>
      <c r="AD244" s="43"/>
      <c r="AE244" s="43"/>
      <c r="AF244" s="43"/>
      <c r="AG244" s="16"/>
      <c r="AH244" s="16"/>
      <c r="AI244" s="16"/>
      <c r="AJ244" s="16"/>
      <c r="AK244" s="16"/>
      <c r="AL244" s="16"/>
    </row>
    <row r="245" spans="1:38" ht="48" customHeight="1">
      <c r="A245" s="19"/>
      <c r="B245" s="21">
        <v>3142</v>
      </c>
      <c r="C245" s="124" t="s">
        <v>52</v>
      </c>
      <c r="D245" s="267" t="s">
        <v>155</v>
      </c>
      <c r="E245" s="220">
        <v>5516938</v>
      </c>
      <c r="F245" s="195"/>
      <c r="G245" s="195"/>
      <c r="H245" s="196">
        <f t="shared" si="131"/>
        <v>0</v>
      </c>
      <c r="I245" s="196"/>
      <c r="J245" s="219"/>
      <c r="K245" s="227"/>
      <c r="L245" s="227"/>
      <c r="M245" s="227"/>
      <c r="N245" s="195"/>
      <c r="O245" s="195"/>
      <c r="P245" s="195"/>
      <c r="Q245" s="195"/>
      <c r="R245" s="195"/>
      <c r="S245" s="195"/>
      <c r="T245" s="195"/>
      <c r="U245" s="195"/>
      <c r="V245" s="205">
        <f t="shared" si="132"/>
        <v>0</v>
      </c>
      <c r="W245" s="194">
        <v>0</v>
      </c>
      <c r="X245" s="195">
        <f t="shared" si="133"/>
        <v>5516938</v>
      </c>
      <c r="Y245" s="195">
        <f t="shared" si="130"/>
        <v>0</v>
      </c>
      <c r="Z245" s="43"/>
      <c r="AA245" s="43"/>
      <c r="AB245" s="43"/>
      <c r="AC245" s="43"/>
      <c r="AD245" s="43"/>
      <c r="AE245" s="43"/>
      <c r="AF245" s="43"/>
      <c r="AG245" s="16"/>
      <c r="AH245" s="16"/>
      <c r="AI245" s="16"/>
      <c r="AJ245" s="16"/>
      <c r="AK245" s="16"/>
      <c r="AL245" s="16"/>
    </row>
    <row r="246" spans="1:38" ht="129" customHeight="1">
      <c r="A246" s="84"/>
      <c r="B246" s="105">
        <v>1217369</v>
      </c>
      <c r="C246" s="299" t="s">
        <v>157</v>
      </c>
      <c r="D246" s="302"/>
      <c r="E246" s="212">
        <f>E247</f>
        <v>4422935</v>
      </c>
      <c r="F246" s="212">
        <f t="shared" ref="F246:Y246" si="135">F247</f>
        <v>0</v>
      </c>
      <c r="G246" s="212">
        <f t="shared" si="135"/>
        <v>0</v>
      </c>
      <c r="H246" s="212">
        <f t="shared" si="135"/>
        <v>1041928.69</v>
      </c>
      <c r="I246" s="212">
        <f t="shared" si="135"/>
        <v>1041928.69</v>
      </c>
      <c r="J246" s="212">
        <f t="shared" si="135"/>
        <v>0</v>
      </c>
      <c r="K246" s="212">
        <f t="shared" si="135"/>
        <v>0</v>
      </c>
      <c r="L246" s="212">
        <f t="shared" si="135"/>
        <v>0</v>
      </c>
      <c r="M246" s="212">
        <f t="shared" si="135"/>
        <v>0</v>
      </c>
      <c r="N246" s="212">
        <f t="shared" si="135"/>
        <v>0</v>
      </c>
      <c r="O246" s="212">
        <f t="shared" si="135"/>
        <v>0</v>
      </c>
      <c r="P246" s="212">
        <f t="shared" si="135"/>
        <v>0</v>
      </c>
      <c r="Q246" s="212">
        <f t="shared" si="135"/>
        <v>0</v>
      </c>
      <c r="R246" s="212">
        <f t="shared" si="135"/>
        <v>0</v>
      </c>
      <c r="S246" s="212">
        <f t="shared" si="135"/>
        <v>0</v>
      </c>
      <c r="T246" s="212">
        <f t="shared" si="135"/>
        <v>0</v>
      </c>
      <c r="U246" s="212">
        <f t="shared" si="135"/>
        <v>0</v>
      </c>
      <c r="V246" s="212">
        <f t="shared" si="135"/>
        <v>0</v>
      </c>
      <c r="W246" s="212">
        <f t="shared" si="135"/>
        <v>1041928.69</v>
      </c>
      <c r="X246" s="212">
        <f t="shared" si="135"/>
        <v>3381006.31</v>
      </c>
      <c r="Y246" s="221">
        <f t="shared" si="135"/>
        <v>23.557404528893144</v>
      </c>
      <c r="Z246" s="43"/>
      <c r="AA246" s="43"/>
      <c r="AB246" s="43"/>
      <c r="AC246" s="43"/>
      <c r="AD246" s="43"/>
      <c r="AE246" s="43"/>
      <c r="AF246" s="43"/>
      <c r="AG246" s="16"/>
      <c r="AH246" s="16"/>
      <c r="AI246" s="16"/>
      <c r="AJ246" s="16"/>
      <c r="AK246" s="16"/>
      <c r="AL246" s="16"/>
    </row>
    <row r="247" spans="1:38" ht="138" customHeight="1">
      <c r="A247" s="19"/>
      <c r="B247" s="21">
        <v>3142</v>
      </c>
      <c r="C247" s="124" t="s">
        <v>52</v>
      </c>
      <c r="D247" s="137" t="s">
        <v>158</v>
      </c>
      <c r="E247" s="213">
        <v>4422935</v>
      </c>
      <c r="F247" s="195"/>
      <c r="G247" s="195"/>
      <c r="H247" s="196">
        <f>I247+V247</f>
        <v>1041928.69</v>
      </c>
      <c r="I247" s="196">
        <v>1041928.69</v>
      </c>
      <c r="J247" s="219"/>
      <c r="K247" s="227"/>
      <c r="L247" s="227"/>
      <c r="M247" s="227"/>
      <c r="N247" s="195"/>
      <c r="O247" s="195"/>
      <c r="P247" s="195"/>
      <c r="Q247" s="195"/>
      <c r="R247" s="195"/>
      <c r="S247" s="195"/>
      <c r="T247" s="195"/>
      <c r="U247" s="195"/>
      <c r="V247" s="205">
        <f>J247+K247+L247+M247+N247+O247+P247+Q247</f>
        <v>0</v>
      </c>
      <c r="W247" s="194">
        <v>1041928.69</v>
      </c>
      <c r="X247" s="195">
        <f>E247-H247</f>
        <v>3381006.31</v>
      </c>
      <c r="Y247" s="195">
        <f t="shared" si="130"/>
        <v>23.557404528893144</v>
      </c>
      <c r="Z247" s="43"/>
      <c r="AA247" s="43"/>
      <c r="AB247" s="43"/>
      <c r="AC247" s="43"/>
      <c r="AD247" s="43"/>
      <c r="AE247" s="43"/>
      <c r="AF247" s="43"/>
      <c r="AG247" s="16"/>
      <c r="AH247" s="16"/>
      <c r="AI247" s="16"/>
      <c r="AJ247" s="16"/>
      <c r="AK247" s="16"/>
      <c r="AL247" s="16"/>
    </row>
    <row r="248" spans="1:38" ht="54.75" customHeight="1">
      <c r="A248" s="84"/>
      <c r="B248" s="93">
        <v>1217461</v>
      </c>
      <c r="C248" s="259" t="s">
        <v>87</v>
      </c>
      <c r="D248" s="164"/>
      <c r="E248" s="212">
        <f>E249+E250+E251+E252+E253+E254+E255+E256</f>
        <v>15857591</v>
      </c>
      <c r="F248" s="212">
        <f t="shared" ref="F248:X248" si="136">F249+F250+F251+F252+F253+F254+F255+F256</f>
        <v>0</v>
      </c>
      <c r="G248" s="212">
        <f t="shared" si="136"/>
        <v>0</v>
      </c>
      <c r="H248" s="212">
        <f t="shared" si="136"/>
        <v>0</v>
      </c>
      <c r="I248" s="212">
        <f t="shared" si="136"/>
        <v>0</v>
      </c>
      <c r="J248" s="212">
        <f t="shared" si="136"/>
        <v>0</v>
      </c>
      <c r="K248" s="212">
        <f t="shared" si="136"/>
        <v>0</v>
      </c>
      <c r="L248" s="212">
        <f t="shared" si="136"/>
        <v>0</v>
      </c>
      <c r="M248" s="212">
        <f t="shared" si="136"/>
        <v>0</v>
      </c>
      <c r="N248" s="212">
        <f t="shared" si="136"/>
        <v>0</v>
      </c>
      <c r="O248" s="212">
        <f t="shared" si="136"/>
        <v>0</v>
      </c>
      <c r="P248" s="212">
        <f t="shared" si="136"/>
        <v>0</v>
      </c>
      <c r="Q248" s="212">
        <f t="shared" si="136"/>
        <v>0</v>
      </c>
      <c r="R248" s="212">
        <f t="shared" si="136"/>
        <v>0</v>
      </c>
      <c r="S248" s="212">
        <f t="shared" si="136"/>
        <v>0</v>
      </c>
      <c r="T248" s="212">
        <f t="shared" si="136"/>
        <v>0</v>
      </c>
      <c r="U248" s="212">
        <f t="shared" si="136"/>
        <v>0</v>
      </c>
      <c r="V248" s="212">
        <f t="shared" si="136"/>
        <v>0</v>
      </c>
      <c r="W248" s="212">
        <f t="shared" si="136"/>
        <v>0</v>
      </c>
      <c r="X248" s="212">
        <f t="shared" si="136"/>
        <v>15857591</v>
      </c>
      <c r="Y248" s="195">
        <f t="shared" si="130"/>
        <v>0</v>
      </c>
      <c r="Z248" s="43"/>
      <c r="AA248" s="43"/>
      <c r="AB248" s="43"/>
      <c r="AC248" s="43"/>
      <c r="AD248" s="43"/>
      <c r="AE248" s="43"/>
      <c r="AF248" s="43"/>
      <c r="AG248" s="16"/>
      <c r="AH248" s="16"/>
      <c r="AI248" s="16"/>
      <c r="AJ248" s="16"/>
      <c r="AK248" s="16"/>
      <c r="AL248" s="16"/>
    </row>
    <row r="249" spans="1:38" ht="42" customHeight="1">
      <c r="A249" s="19"/>
      <c r="B249" s="21">
        <v>3132</v>
      </c>
      <c r="C249" s="130" t="s">
        <v>2</v>
      </c>
      <c r="D249" s="266" t="s">
        <v>159</v>
      </c>
      <c r="E249" s="182">
        <v>2881456</v>
      </c>
      <c r="F249" s="195"/>
      <c r="G249" s="195"/>
      <c r="H249" s="196">
        <f>I249+V249</f>
        <v>0</v>
      </c>
      <c r="I249" s="196"/>
      <c r="J249" s="219"/>
      <c r="K249" s="227"/>
      <c r="L249" s="227"/>
      <c r="M249" s="227"/>
      <c r="N249" s="195"/>
      <c r="O249" s="195"/>
      <c r="P249" s="195"/>
      <c r="Q249" s="195"/>
      <c r="R249" s="195"/>
      <c r="S249" s="195"/>
      <c r="T249" s="195"/>
      <c r="U249" s="195"/>
      <c r="V249" s="205">
        <f>K249+L249+M249+N249+O249</f>
        <v>0</v>
      </c>
      <c r="W249" s="194">
        <v>0</v>
      </c>
      <c r="X249" s="195">
        <f>E249-H249</f>
        <v>2881456</v>
      </c>
      <c r="Y249" s="195">
        <f t="shared" si="130"/>
        <v>0</v>
      </c>
      <c r="Z249" s="43"/>
      <c r="AA249" s="43"/>
      <c r="AB249" s="43"/>
      <c r="AC249" s="43"/>
      <c r="AD249" s="43"/>
      <c r="AE249" s="43"/>
      <c r="AF249" s="43"/>
      <c r="AG249" s="16"/>
      <c r="AH249" s="16"/>
      <c r="AI249" s="16"/>
      <c r="AJ249" s="16"/>
      <c r="AK249" s="16"/>
      <c r="AL249" s="16"/>
    </row>
    <row r="250" spans="1:38" ht="63" customHeight="1">
      <c r="A250" s="19"/>
      <c r="B250" s="21">
        <v>3132</v>
      </c>
      <c r="C250" s="130" t="s">
        <v>2</v>
      </c>
      <c r="D250" s="266" t="s">
        <v>160</v>
      </c>
      <c r="E250" s="182">
        <v>1727035</v>
      </c>
      <c r="F250" s="195"/>
      <c r="G250" s="195"/>
      <c r="H250" s="196">
        <f t="shared" ref="H250:H256" si="137">I250+V250</f>
        <v>0</v>
      </c>
      <c r="I250" s="196"/>
      <c r="J250" s="219"/>
      <c r="K250" s="227"/>
      <c r="L250" s="227"/>
      <c r="M250" s="227"/>
      <c r="N250" s="195"/>
      <c r="O250" s="195"/>
      <c r="P250" s="195"/>
      <c r="Q250" s="195"/>
      <c r="R250" s="195"/>
      <c r="S250" s="195"/>
      <c r="T250" s="195"/>
      <c r="U250" s="195"/>
      <c r="V250" s="205">
        <f t="shared" ref="V250:V256" si="138">K250+L250+M250+N250+O250</f>
        <v>0</v>
      </c>
      <c r="W250" s="194">
        <v>0</v>
      </c>
      <c r="X250" s="195">
        <f t="shared" ref="X250:X256" si="139">E250-H250</f>
        <v>1727035</v>
      </c>
      <c r="Y250" s="195">
        <f t="shared" si="130"/>
        <v>0</v>
      </c>
      <c r="Z250" s="43"/>
      <c r="AA250" s="43"/>
      <c r="AB250" s="43"/>
      <c r="AC250" s="43"/>
      <c r="AD250" s="43"/>
      <c r="AE250" s="43"/>
      <c r="AF250" s="43"/>
      <c r="AG250" s="16"/>
      <c r="AH250" s="16"/>
      <c r="AI250" s="16"/>
      <c r="AJ250" s="16"/>
      <c r="AK250" s="16"/>
      <c r="AL250" s="16"/>
    </row>
    <row r="251" spans="1:38" ht="81" customHeight="1">
      <c r="A251" s="19"/>
      <c r="B251" s="21">
        <v>3132</v>
      </c>
      <c r="C251" s="130" t="s">
        <v>2</v>
      </c>
      <c r="D251" s="266" t="s">
        <v>161</v>
      </c>
      <c r="E251" s="182">
        <v>49900</v>
      </c>
      <c r="F251" s="195"/>
      <c r="G251" s="195"/>
      <c r="H251" s="196">
        <f t="shared" si="137"/>
        <v>0</v>
      </c>
      <c r="I251" s="196"/>
      <c r="J251" s="219"/>
      <c r="K251" s="227"/>
      <c r="L251" s="227"/>
      <c r="M251" s="227"/>
      <c r="N251" s="195"/>
      <c r="O251" s="195"/>
      <c r="P251" s="195"/>
      <c r="Q251" s="195"/>
      <c r="R251" s="195"/>
      <c r="S251" s="195"/>
      <c r="T251" s="195"/>
      <c r="U251" s="195"/>
      <c r="V251" s="205">
        <f t="shared" si="138"/>
        <v>0</v>
      </c>
      <c r="W251" s="194">
        <v>0</v>
      </c>
      <c r="X251" s="195">
        <f t="shared" si="139"/>
        <v>49900</v>
      </c>
      <c r="Y251" s="195">
        <f t="shared" si="130"/>
        <v>0</v>
      </c>
      <c r="Z251" s="43"/>
      <c r="AA251" s="43"/>
      <c r="AB251" s="43"/>
      <c r="AC251" s="43"/>
      <c r="AD251" s="43"/>
      <c r="AE251" s="43"/>
      <c r="AF251" s="43"/>
      <c r="AG251" s="16"/>
      <c r="AH251" s="16"/>
      <c r="AI251" s="16"/>
      <c r="AJ251" s="16"/>
      <c r="AK251" s="16"/>
      <c r="AL251" s="16"/>
    </row>
    <row r="252" spans="1:38" ht="60.75" customHeight="1">
      <c r="A252" s="19"/>
      <c r="B252" s="21">
        <v>3132</v>
      </c>
      <c r="C252" s="130" t="s">
        <v>2</v>
      </c>
      <c r="D252" s="266" t="s">
        <v>162</v>
      </c>
      <c r="E252" s="182">
        <v>49800</v>
      </c>
      <c r="F252" s="195"/>
      <c r="G252" s="195"/>
      <c r="H252" s="196">
        <f t="shared" si="137"/>
        <v>0</v>
      </c>
      <c r="I252" s="196"/>
      <c r="J252" s="219"/>
      <c r="K252" s="227"/>
      <c r="L252" s="227"/>
      <c r="M252" s="227"/>
      <c r="N252" s="195"/>
      <c r="O252" s="195"/>
      <c r="P252" s="195"/>
      <c r="Q252" s="195"/>
      <c r="R252" s="195"/>
      <c r="S252" s="195"/>
      <c r="T252" s="195"/>
      <c r="U252" s="195"/>
      <c r="V252" s="205">
        <f t="shared" si="138"/>
        <v>0</v>
      </c>
      <c r="W252" s="194">
        <v>0</v>
      </c>
      <c r="X252" s="195">
        <f t="shared" si="139"/>
        <v>49800</v>
      </c>
      <c r="Y252" s="195">
        <f t="shared" si="130"/>
        <v>0</v>
      </c>
      <c r="Z252" s="43"/>
      <c r="AA252" s="43"/>
      <c r="AB252" s="43"/>
      <c r="AC252" s="43"/>
      <c r="AD252" s="43"/>
      <c r="AE252" s="43"/>
      <c r="AF252" s="43"/>
      <c r="AG252" s="16"/>
      <c r="AH252" s="16"/>
      <c r="AI252" s="16"/>
      <c r="AJ252" s="16"/>
      <c r="AK252" s="16"/>
      <c r="AL252" s="16"/>
    </row>
    <row r="253" spans="1:38" ht="60.75" customHeight="1">
      <c r="A253" s="19"/>
      <c r="B253" s="21">
        <v>3132</v>
      </c>
      <c r="C253" s="130" t="s">
        <v>2</v>
      </c>
      <c r="D253" s="266" t="s">
        <v>163</v>
      </c>
      <c r="E253" s="182">
        <v>49800</v>
      </c>
      <c r="F253" s="195"/>
      <c r="G253" s="195"/>
      <c r="H253" s="196">
        <f t="shared" si="137"/>
        <v>0</v>
      </c>
      <c r="I253" s="196"/>
      <c r="J253" s="219"/>
      <c r="K253" s="227"/>
      <c r="L253" s="227"/>
      <c r="M253" s="227"/>
      <c r="N253" s="195"/>
      <c r="O253" s="195"/>
      <c r="P253" s="195"/>
      <c r="Q253" s="195"/>
      <c r="R253" s="195"/>
      <c r="S253" s="195"/>
      <c r="T253" s="195"/>
      <c r="U253" s="195"/>
      <c r="V253" s="205">
        <f t="shared" si="138"/>
        <v>0</v>
      </c>
      <c r="W253" s="194">
        <v>0</v>
      </c>
      <c r="X253" s="195">
        <f t="shared" si="139"/>
        <v>49800</v>
      </c>
      <c r="Y253" s="195">
        <f t="shared" si="130"/>
        <v>0</v>
      </c>
      <c r="Z253" s="43"/>
      <c r="AA253" s="43"/>
      <c r="AB253" s="43"/>
      <c r="AC253" s="43"/>
      <c r="AD253" s="43"/>
      <c r="AE253" s="43"/>
      <c r="AF253" s="43"/>
      <c r="AG253" s="16"/>
      <c r="AH253" s="16"/>
      <c r="AI253" s="16"/>
      <c r="AJ253" s="16"/>
      <c r="AK253" s="16"/>
      <c r="AL253" s="16"/>
    </row>
    <row r="254" spans="1:38" ht="60.75" customHeight="1">
      <c r="A254" s="19"/>
      <c r="B254" s="21">
        <v>3132</v>
      </c>
      <c r="C254" s="130" t="s">
        <v>2</v>
      </c>
      <c r="D254" s="266" t="s">
        <v>164</v>
      </c>
      <c r="E254" s="182">
        <v>49800</v>
      </c>
      <c r="F254" s="195"/>
      <c r="G254" s="195"/>
      <c r="H254" s="196">
        <f t="shared" si="137"/>
        <v>0</v>
      </c>
      <c r="I254" s="196"/>
      <c r="J254" s="219"/>
      <c r="K254" s="227"/>
      <c r="L254" s="227"/>
      <c r="M254" s="227"/>
      <c r="N254" s="195"/>
      <c r="O254" s="195"/>
      <c r="P254" s="195"/>
      <c r="Q254" s="195"/>
      <c r="R254" s="195"/>
      <c r="S254" s="195"/>
      <c r="T254" s="195"/>
      <c r="U254" s="195"/>
      <c r="V254" s="205">
        <f t="shared" si="138"/>
        <v>0</v>
      </c>
      <c r="W254" s="194">
        <v>0</v>
      </c>
      <c r="X254" s="195">
        <f t="shared" si="139"/>
        <v>49800</v>
      </c>
      <c r="Y254" s="195">
        <f t="shared" si="130"/>
        <v>0</v>
      </c>
      <c r="Z254" s="43"/>
      <c r="AA254" s="43"/>
      <c r="AB254" s="43"/>
      <c r="AC254" s="43"/>
      <c r="AD254" s="43"/>
      <c r="AE254" s="43"/>
      <c r="AF254" s="43"/>
      <c r="AG254" s="16"/>
      <c r="AH254" s="16"/>
      <c r="AI254" s="16"/>
      <c r="AJ254" s="16"/>
      <c r="AK254" s="16"/>
      <c r="AL254" s="16"/>
    </row>
    <row r="255" spans="1:38" ht="60.75" customHeight="1">
      <c r="A255" s="19"/>
      <c r="B255" s="21">
        <v>3132</v>
      </c>
      <c r="C255" s="130" t="s">
        <v>2</v>
      </c>
      <c r="D255" s="266" t="s">
        <v>165</v>
      </c>
      <c r="E255" s="182">
        <v>49800</v>
      </c>
      <c r="F255" s="195"/>
      <c r="G255" s="195"/>
      <c r="H255" s="196">
        <f t="shared" si="137"/>
        <v>0</v>
      </c>
      <c r="I255" s="196"/>
      <c r="J255" s="219"/>
      <c r="K255" s="227"/>
      <c r="L255" s="227"/>
      <c r="M255" s="227"/>
      <c r="N255" s="195"/>
      <c r="O255" s="195"/>
      <c r="P255" s="195"/>
      <c r="Q255" s="195"/>
      <c r="R255" s="195"/>
      <c r="S255" s="195"/>
      <c r="T255" s="195"/>
      <c r="U255" s="195"/>
      <c r="V255" s="205">
        <f t="shared" si="138"/>
        <v>0</v>
      </c>
      <c r="W255" s="194">
        <v>0</v>
      </c>
      <c r="X255" s="195">
        <f t="shared" si="139"/>
        <v>49800</v>
      </c>
      <c r="Y255" s="195">
        <f t="shared" si="130"/>
        <v>0</v>
      </c>
      <c r="Z255" s="43"/>
      <c r="AA255" s="43"/>
      <c r="AB255" s="43"/>
      <c r="AC255" s="43"/>
      <c r="AD255" s="43"/>
      <c r="AE255" s="43"/>
      <c r="AF255" s="43"/>
      <c r="AG255" s="16"/>
      <c r="AH255" s="16"/>
      <c r="AI255" s="16"/>
      <c r="AJ255" s="16"/>
      <c r="AK255" s="16"/>
      <c r="AL255" s="16"/>
    </row>
    <row r="256" spans="1:38" ht="39.75" customHeight="1">
      <c r="A256" s="19"/>
      <c r="B256" s="21">
        <v>3142</v>
      </c>
      <c r="C256" s="124" t="s">
        <v>52</v>
      </c>
      <c r="D256" s="266" t="s">
        <v>166</v>
      </c>
      <c r="E256" s="182">
        <v>11000000</v>
      </c>
      <c r="F256" s="195"/>
      <c r="G256" s="195"/>
      <c r="H256" s="196">
        <f t="shared" si="137"/>
        <v>0</v>
      </c>
      <c r="I256" s="196"/>
      <c r="J256" s="219"/>
      <c r="K256" s="227"/>
      <c r="L256" s="227"/>
      <c r="M256" s="227"/>
      <c r="N256" s="195"/>
      <c r="O256" s="195"/>
      <c r="P256" s="195"/>
      <c r="Q256" s="195"/>
      <c r="R256" s="195"/>
      <c r="S256" s="195"/>
      <c r="T256" s="195"/>
      <c r="U256" s="195"/>
      <c r="V256" s="205">
        <f t="shared" si="138"/>
        <v>0</v>
      </c>
      <c r="W256" s="194">
        <v>0</v>
      </c>
      <c r="X256" s="195">
        <f t="shared" si="139"/>
        <v>11000000</v>
      </c>
      <c r="Y256" s="195">
        <f t="shared" si="130"/>
        <v>0</v>
      </c>
      <c r="Z256" s="43"/>
      <c r="AA256" s="43"/>
      <c r="AB256" s="43"/>
      <c r="AC256" s="43"/>
      <c r="AD256" s="43"/>
      <c r="AE256" s="43"/>
      <c r="AF256" s="43"/>
      <c r="AG256" s="16"/>
      <c r="AH256" s="16"/>
      <c r="AI256" s="16"/>
      <c r="AJ256" s="16"/>
      <c r="AK256" s="16"/>
      <c r="AL256" s="16"/>
    </row>
    <row r="257" spans="1:38" ht="39.75" hidden="1" customHeight="1">
      <c r="A257" s="84"/>
      <c r="B257" s="105">
        <v>1217670</v>
      </c>
      <c r="C257" s="303" t="s">
        <v>47</v>
      </c>
      <c r="D257" s="272"/>
      <c r="E257" s="212">
        <f>E270</f>
        <v>0</v>
      </c>
      <c r="F257" s="212">
        <f t="shared" ref="F257:W257" si="140">F258+F259+F260+F270</f>
        <v>0</v>
      </c>
      <c r="G257" s="212">
        <f t="shared" si="140"/>
        <v>0</v>
      </c>
      <c r="H257" s="212">
        <f t="shared" si="140"/>
        <v>0</v>
      </c>
      <c r="I257" s="212">
        <f t="shared" si="140"/>
        <v>0</v>
      </c>
      <c r="J257" s="212">
        <f t="shared" si="140"/>
        <v>0</v>
      </c>
      <c r="K257" s="212">
        <f t="shared" si="140"/>
        <v>0</v>
      </c>
      <c r="L257" s="212">
        <f t="shared" si="140"/>
        <v>0</v>
      </c>
      <c r="M257" s="212">
        <f t="shared" si="140"/>
        <v>0</v>
      </c>
      <c r="N257" s="212">
        <f t="shared" si="140"/>
        <v>0</v>
      </c>
      <c r="O257" s="212">
        <f t="shared" si="140"/>
        <v>0</v>
      </c>
      <c r="P257" s="212">
        <f t="shared" si="140"/>
        <v>0</v>
      </c>
      <c r="Q257" s="212">
        <f t="shared" si="140"/>
        <v>0</v>
      </c>
      <c r="R257" s="212">
        <f t="shared" si="140"/>
        <v>0</v>
      </c>
      <c r="S257" s="212">
        <f t="shared" si="140"/>
        <v>0</v>
      </c>
      <c r="T257" s="212">
        <f t="shared" si="140"/>
        <v>0</v>
      </c>
      <c r="U257" s="212">
        <f t="shared" si="140"/>
        <v>0</v>
      </c>
      <c r="V257" s="212">
        <f t="shared" si="140"/>
        <v>0</v>
      </c>
      <c r="W257" s="212">
        <f t="shared" si="140"/>
        <v>0</v>
      </c>
      <c r="X257" s="212">
        <f>X270</f>
        <v>0</v>
      </c>
      <c r="Y257" s="195" t="e">
        <f t="shared" si="130"/>
        <v>#DIV/0!</v>
      </c>
      <c r="Z257" s="43"/>
      <c r="AA257" s="43"/>
      <c r="AB257" s="43"/>
      <c r="AC257" s="43"/>
      <c r="AD257" s="43"/>
      <c r="AE257" s="43"/>
      <c r="AF257" s="43"/>
      <c r="AG257" s="16"/>
      <c r="AH257" s="16"/>
      <c r="AI257" s="16"/>
      <c r="AJ257" s="16"/>
      <c r="AK257" s="16"/>
      <c r="AL257" s="16"/>
    </row>
    <row r="258" spans="1:38" ht="66" hidden="1" customHeight="1">
      <c r="A258" s="19"/>
      <c r="C258" s="271" t="s">
        <v>75</v>
      </c>
      <c r="D258" s="268" t="s">
        <v>101</v>
      </c>
      <c r="E258" s="340"/>
      <c r="F258" s="195"/>
      <c r="G258" s="195"/>
      <c r="H258" s="196">
        <f>I258+V258</f>
        <v>0</v>
      </c>
      <c r="I258" s="196">
        <v>0</v>
      </c>
      <c r="J258" s="219"/>
      <c r="K258" s="227"/>
      <c r="L258" s="227"/>
      <c r="M258" s="227"/>
      <c r="N258" s="195"/>
      <c r="O258" s="195"/>
      <c r="P258" s="195"/>
      <c r="Q258" s="195"/>
      <c r="R258" s="195"/>
      <c r="S258" s="195"/>
      <c r="T258" s="195"/>
      <c r="U258" s="195"/>
      <c r="V258" s="205">
        <f>J258+K258+L258+M258+N258+O258+P258+Q258</f>
        <v>0</v>
      </c>
      <c r="W258" s="240">
        <v>0</v>
      </c>
      <c r="X258" s="195">
        <f>E47-H258</f>
        <v>0</v>
      </c>
      <c r="Y258" s="195" t="e">
        <f>W258*100/E47</f>
        <v>#DIV/0!</v>
      </c>
      <c r="Z258" s="43"/>
      <c r="AA258" s="43"/>
      <c r="AB258" s="43"/>
      <c r="AC258" s="43"/>
      <c r="AD258" s="43"/>
      <c r="AE258" s="43"/>
      <c r="AF258" s="43"/>
      <c r="AG258" s="16"/>
      <c r="AH258" s="16"/>
      <c r="AI258" s="16"/>
      <c r="AJ258" s="16"/>
      <c r="AK258" s="16"/>
      <c r="AL258" s="16"/>
    </row>
    <row r="259" spans="1:38" ht="54.75" hidden="1" customHeight="1">
      <c r="A259" s="19"/>
      <c r="B259" s="21"/>
      <c r="C259" s="270" t="s">
        <v>47</v>
      </c>
      <c r="D259" s="268"/>
      <c r="E259" s="213"/>
      <c r="F259" s="195"/>
      <c r="G259" s="195"/>
      <c r="H259" s="196">
        <f t="shared" ref="H259:H270" si="141">I259+V259</f>
        <v>0</v>
      </c>
      <c r="I259" s="196"/>
      <c r="J259" s="219"/>
      <c r="K259" s="227"/>
      <c r="L259" s="227"/>
      <c r="M259" s="227"/>
      <c r="N259" s="195"/>
      <c r="O259" s="195"/>
      <c r="P259" s="195"/>
      <c r="Q259" s="195"/>
      <c r="R259" s="195"/>
      <c r="S259" s="195"/>
      <c r="T259" s="195"/>
      <c r="U259" s="195"/>
      <c r="V259" s="205">
        <f t="shared" ref="V259:V270" si="142">J259+K259+L259+M259+N259+O259+P259+Q259</f>
        <v>0</v>
      </c>
      <c r="W259" s="240"/>
      <c r="X259" s="195">
        <f t="shared" ref="X259:X270" si="143">E259-H259</f>
        <v>0</v>
      </c>
      <c r="Y259" s="195" t="e">
        <f t="shared" si="130"/>
        <v>#DIV/0!</v>
      </c>
      <c r="Z259" s="43"/>
      <c r="AA259" s="43"/>
      <c r="AB259" s="43"/>
      <c r="AC259" s="43"/>
      <c r="AD259" s="43"/>
      <c r="AE259" s="43"/>
      <c r="AF259" s="43"/>
      <c r="AG259" s="16"/>
      <c r="AH259" s="16"/>
      <c r="AI259" s="16"/>
      <c r="AJ259" s="16"/>
      <c r="AK259" s="16"/>
      <c r="AL259" s="16"/>
    </row>
    <row r="260" spans="1:38" ht="96" hidden="1" customHeight="1">
      <c r="A260" s="19"/>
      <c r="B260" s="21"/>
      <c r="C260" s="271" t="s">
        <v>75</v>
      </c>
      <c r="D260" s="268" t="s">
        <v>101</v>
      </c>
      <c r="E260" s="213"/>
      <c r="F260" s="195"/>
      <c r="G260" s="195"/>
      <c r="H260" s="196">
        <f t="shared" si="141"/>
        <v>0</v>
      </c>
      <c r="I260" s="196"/>
      <c r="J260" s="219"/>
      <c r="K260" s="227"/>
      <c r="L260" s="227"/>
      <c r="M260" s="227"/>
      <c r="N260" s="195"/>
      <c r="O260" s="195"/>
      <c r="P260" s="195"/>
      <c r="Q260" s="195"/>
      <c r="R260" s="195"/>
      <c r="S260" s="195"/>
      <c r="T260" s="195"/>
      <c r="U260" s="195"/>
      <c r="V260" s="205">
        <f t="shared" si="142"/>
        <v>0</v>
      </c>
      <c r="W260" s="240"/>
      <c r="X260" s="195">
        <f t="shared" si="143"/>
        <v>0</v>
      </c>
      <c r="Y260" s="195" t="e">
        <f t="shared" si="130"/>
        <v>#DIV/0!</v>
      </c>
      <c r="Z260" s="43"/>
      <c r="AA260" s="43"/>
      <c r="AB260" s="43"/>
      <c r="AC260" s="43"/>
      <c r="AD260" s="43"/>
      <c r="AE260" s="43"/>
      <c r="AF260" s="43"/>
      <c r="AG260" s="16"/>
      <c r="AH260" s="16"/>
      <c r="AI260" s="16"/>
      <c r="AJ260" s="16"/>
      <c r="AK260" s="16"/>
      <c r="AL260" s="16"/>
    </row>
    <row r="261" spans="1:38" ht="2.25" hidden="1" customHeight="1">
      <c r="A261" s="121"/>
      <c r="B261" s="105" t="s">
        <v>43</v>
      </c>
      <c r="C261" s="270" t="s">
        <v>47</v>
      </c>
      <c r="D261" s="268"/>
      <c r="E261" s="122"/>
      <c r="F261" s="122"/>
      <c r="G261" s="122"/>
      <c r="H261" s="196">
        <f t="shared" si="141"/>
        <v>0</v>
      </c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205">
        <f t="shared" si="142"/>
        <v>0</v>
      </c>
      <c r="W261" s="122"/>
      <c r="X261" s="195">
        <f t="shared" si="143"/>
        <v>0</v>
      </c>
      <c r="Y261" s="195" t="e">
        <f t="shared" si="130"/>
        <v>#DIV/0!</v>
      </c>
      <c r="Z261" s="43"/>
      <c r="AA261" s="43"/>
      <c r="AB261" s="43"/>
      <c r="AC261" s="43"/>
      <c r="AD261" s="43"/>
      <c r="AE261" s="43"/>
      <c r="AF261" s="43"/>
      <c r="AG261" s="16"/>
      <c r="AH261" s="16"/>
      <c r="AI261" s="16"/>
      <c r="AJ261" s="16"/>
      <c r="AK261" s="16"/>
      <c r="AL261" s="16"/>
    </row>
    <row r="262" spans="1:38" ht="56.25" hidden="1" customHeight="1">
      <c r="A262" s="19"/>
      <c r="B262" s="21"/>
      <c r="C262" s="271" t="s">
        <v>75</v>
      </c>
      <c r="D262" s="268" t="s">
        <v>101</v>
      </c>
      <c r="E262" s="213"/>
      <c r="F262" s="195"/>
      <c r="G262" s="195"/>
      <c r="H262" s="196">
        <f t="shared" si="141"/>
        <v>0</v>
      </c>
      <c r="I262" s="196"/>
      <c r="J262" s="219"/>
      <c r="K262" s="227"/>
      <c r="L262" s="227"/>
      <c r="M262" s="227"/>
      <c r="N262" s="195"/>
      <c r="O262" s="195"/>
      <c r="P262" s="195"/>
      <c r="Q262" s="195"/>
      <c r="R262" s="195"/>
      <c r="S262" s="195"/>
      <c r="T262" s="195"/>
      <c r="U262" s="195"/>
      <c r="V262" s="205">
        <f t="shared" si="142"/>
        <v>0</v>
      </c>
      <c r="W262" s="240"/>
      <c r="X262" s="195">
        <f t="shared" si="143"/>
        <v>0</v>
      </c>
      <c r="Y262" s="195" t="e">
        <f t="shared" si="130"/>
        <v>#DIV/0!</v>
      </c>
      <c r="Z262" s="43"/>
      <c r="AA262" s="43"/>
      <c r="AB262" s="43"/>
      <c r="AC262" s="43"/>
      <c r="AD262" s="43"/>
      <c r="AE262" s="43"/>
      <c r="AF262" s="43"/>
      <c r="AG262" s="16"/>
      <c r="AH262" s="16"/>
      <c r="AI262" s="16"/>
      <c r="AJ262" s="16"/>
      <c r="AK262" s="16"/>
      <c r="AL262" s="16"/>
    </row>
    <row r="263" spans="1:38" ht="38.25" hidden="1" customHeight="1">
      <c r="A263" s="19"/>
      <c r="B263" s="21"/>
      <c r="C263" s="270" t="s">
        <v>47</v>
      </c>
      <c r="D263" s="268"/>
      <c r="E263" s="213"/>
      <c r="F263" s="195"/>
      <c r="G263" s="195"/>
      <c r="H263" s="196">
        <f t="shared" si="141"/>
        <v>0</v>
      </c>
      <c r="I263" s="196"/>
      <c r="J263" s="219"/>
      <c r="K263" s="227"/>
      <c r="L263" s="227"/>
      <c r="M263" s="227"/>
      <c r="N263" s="195"/>
      <c r="O263" s="195"/>
      <c r="P263" s="195"/>
      <c r="Q263" s="195"/>
      <c r="R263" s="195"/>
      <c r="S263" s="195"/>
      <c r="T263" s="195"/>
      <c r="U263" s="195"/>
      <c r="V263" s="205">
        <f t="shared" si="142"/>
        <v>0</v>
      </c>
      <c r="W263" s="240"/>
      <c r="X263" s="195">
        <f t="shared" si="143"/>
        <v>0</v>
      </c>
      <c r="Y263" s="195" t="e">
        <f t="shared" si="130"/>
        <v>#DIV/0!</v>
      </c>
      <c r="Z263" s="43"/>
      <c r="AA263" s="43"/>
      <c r="AB263" s="43"/>
      <c r="AC263" s="43"/>
      <c r="AD263" s="43"/>
      <c r="AE263" s="43"/>
      <c r="AF263" s="43"/>
      <c r="AG263" s="16"/>
      <c r="AH263" s="16"/>
      <c r="AI263" s="16"/>
      <c r="AJ263" s="16"/>
      <c r="AK263" s="16"/>
      <c r="AL263" s="16"/>
    </row>
    <row r="264" spans="1:38" ht="30" hidden="1" customHeight="1">
      <c r="A264" s="19"/>
      <c r="B264" s="21"/>
      <c r="C264" s="271" t="s">
        <v>75</v>
      </c>
      <c r="D264" s="268" t="s">
        <v>101</v>
      </c>
      <c r="E264" s="213"/>
      <c r="F264" s="195"/>
      <c r="G264" s="195"/>
      <c r="H264" s="196">
        <f t="shared" si="141"/>
        <v>0</v>
      </c>
      <c r="I264" s="196"/>
      <c r="J264" s="219"/>
      <c r="K264" s="227"/>
      <c r="L264" s="227"/>
      <c r="M264" s="227"/>
      <c r="N264" s="195"/>
      <c r="O264" s="195"/>
      <c r="P264" s="195"/>
      <c r="Q264" s="195"/>
      <c r="R264" s="195"/>
      <c r="S264" s="195"/>
      <c r="T264" s="195"/>
      <c r="U264" s="195"/>
      <c r="V264" s="205">
        <f t="shared" si="142"/>
        <v>0</v>
      </c>
      <c r="W264" s="240"/>
      <c r="X264" s="195">
        <f t="shared" si="143"/>
        <v>0</v>
      </c>
      <c r="Y264" s="195" t="e">
        <f t="shared" si="130"/>
        <v>#DIV/0!</v>
      </c>
      <c r="Z264" s="43"/>
      <c r="AA264" s="43"/>
      <c r="AB264" s="43"/>
      <c r="AC264" s="43"/>
      <c r="AD264" s="43"/>
      <c r="AE264" s="43"/>
      <c r="AF264" s="43"/>
      <c r="AG264" s="16"/>
      <c r="AH264" s="16"/>
      <c r="AI264" s="16"/>
      <c r="AJ264" s="16"/>
      <c r="AK264" s="16"/>
      <c r="AL264" s="16"/>
    </row>
    <row r="265" spans="1:38" ht="28.5" hidden="1" customHeight="1">
      <c r="A265" s="19"/>
      <c r="B265" s="21"/>
      <c r="C265" s="270" t="s">
        <v>47</v>
      </c>
      <c r="D265" s="268"/>
      <c r="E265" s="213"/>
      <c r="F265" s="195"/>
      <c r="G265" s="195"/>
      <c r="H265" s="196">
        <f t="shared" si="141"/>
        <v>0</v>
      </c>
      <c r="I265" s="196"/>
      <c r="J265" s="219"/>
      <c r="K265" s="227"/>
      <c r="L265" s="227"/>
      <c r="M265" s="227"/>
      <c r="N265" s="195"/>
      <c r="O265" s="195"/>
      <c r="P265" s="195"/>
      <c r="Q265" s="195"/>
      <c r="R265" s="195"/>
      <c r="S265" s="195"/>
      <c r="T265" s="195"/>
      <c r="U265" s="195"/>
      <c r="V265" s="205">
        <f t="shared" si="142"/>
        <v>0</v>
      </c>
      <c r="W265" s="240"/>
      <c r="X265" s="195">
        <f t="shared" si="143"/>
        <v>0</v>
      </c>
      <c r="Y265" s="195" t="e">
        <f t="shared" si="130"/>
        <v>#DIV/0!</v>
      </c>
      <c r="Z265" s="43"/>
      <c r="AA265" s="43"/>
      <c r="AB265" s="43"/>
      <c r="AC265" s="43"/>
      <c r="AD265" s="43"/>
      <c r="AE265" s="43"/>
      <c r="AF265" s="43"/>
      <c r="AG265" s="16"/>
      <c r="AH265" s="16"/>
      <c r="AI265" s="16"/>
      <c r="AJ265" s="16"/>
      <c r="AK265" s="16"/>
      <c r="AL265" s="16"/>
    </row>
    <row r="266" spans="1:38" ht="28.5" hidden="1" customHeight="1">
      <c r="A266" s="19"/>
      <c r="B266" s="21"/>
      <c r="C266" s="271" t="s">
        <v>75</v>
      </c>
      <c r="D266" s="268" t="s">
        <v>101</v>
      </c>
      <c r="E266" s="213"/>
      <c r="F266" s="195"/>
      <c r="G266" s="195"/>
      <c r="H266" s="196">
        <f t="shared" si="141"/>
        <v>0</v>
      </c>
      <c r="I266" s="196"/>
      <c r="J266" s="219"/>
      <c r="K266" s="227"/>
      <c r="L266" s="227"/>
      <c r="M266" s="227"/>
      <c r="N266" s="195"/>
      <c r="O266" s="195"/>
      <c r="P266" s="195"/>
      <c r="Q266" s="195"/>
      <c r="R266" s="195"/>
      <c r="S266" s="195"/>
      <c r="T266" s="195"/>
      <c r="U266" s="195"/>
      <c r="V266" s="205">
        <f t="shared" si="142"/>
        <v>0</v>
      </c>
      <c r="W266" s="240"/>
      <c r="X266" s="195">
        <f t="shared" si="143"/>
        <v>0</v>
      </c>
      <c r="Y266" s="195" t="e">
        <f t="shared" si="130"/>
        <v>#DIV/0!</v>
      </c>
      <c r="Z266" s="43"/>
      <c r="AA266" s="43"/>
      <c r="AB266" s="43"/>
      <c r="AC266" s="43"/>
      <c r="AD266" s="43"/>
      <c r="AE266" s="43"/>
      <c r="AF266" s="43"/>
      <c r="AG266" s="16"/>
      <c r="AH266" s="16"/>
      <c r="AI266" s="16"/>
      <c r="AJ266" s="16"/>
      <c r="AK266" s="16"/>
      <c r="AL266" s="16"/>
    </row>
    <row r="267" spans="1:38" ht="28.5" hidden="1" customHeight="1">
      <c r="A267" s="19"/>
      <c r="B267" s="21"/>
      <c r="C267" s="270" t="s">
        <v>47</v>
      </c>
      <c r="D267" s="268"/>
      <c r="E267" s="213"/>
      <c r="F267" s="195"/>
      <c r="G267" s="195"/>
      <c r="H267" s="196">
        <f t="shared" si="141"/>
        <v>0</v>
      </c>
      <c r="I267" s="196"/>
      <c r="J267" s="219"/>
      <c r="K267" s="227"/>
      <c r="L267" s="227"/>
      <c r="M267" s="227"/>
      <c r="N267" s="195"/>
      <c r="O267" s="195"/>
      <c r="P267" s="195"/>
      <c r="Q267" s="195"/>
      <c r="R267" s="195"/>
      <c r="S267" s="195"/>
      <c r="T267" s="195"/>
      <c r="U267" s="195"/>
      <c r="V267" s="205">
        <f t="shared" si="142"/>
        <v>0</v>
      </c>
      <c r="W267" s="240"/>
      <c r="X267" s="195">
        <f t="shared" si="143"/>
        <v>0</v>
      </c>
      <c r="Y267" s="195" t="e">
        <f t="shared" si="130"/>
        <v>#DIV/0!</v>
      </c>
      <c r="Z267" s="43"/>
      <c r="AA267" s="43"/>
      <c r="AB267" s="43"/>
      <c r="AC267" s="43"/>
      <c r="AD267" s="43"/>
      <c r="AE267" s="43"/>
      <c r="AF267" s="43"/>
      <c r="AG267" s="16"/>
      <c r="AH267" s="16"/>
      <c r="AI267" s="16"/>
      <c r="AJ267" s="16"/>
      <c r="AK267" s="16"/>
      <c r="AL267" s="16"/>
    </row>
    <row r="268" spans="1:38" ht="45.75" hidden="1" customHeight="1">
      <c r="A268" s="19"/>
      <c r="B268" s="21"/>
      <c r="C268" s="271" t="s">
        <v>75</v>
      </c>
      <c r="D268" s="268" t="s">
        <v>101</v>
      </c>
      <c r="E268" s="213"/>
      <c r="F268" s="195"/>
      <c r="G268" s="195"/>
      <c r="H268" s="196">
        <f t="shared" si="141"/>
        <v>0</v>
      </c>
      <c r="I268" s="196"/>
      <c r="J268" s="219"/>
      <c r="K268" s="227"/>
      <c r="L268" s="227"/>
      <c r="M268" s="227"/>
      <c r="N268" s="195"/>
      <c r="O268" s="195"/>
      <c r="P268" s="195"/>
      <c r="Q268" s="195"/>
      <c r="R268" s="195"/>
      <c r="S268" s="195"/>
      <c r="T268" s="195"/>
      <c r="U268" s="195"/>
      <c r="V268" s="205">
        <f t="shared" si="142"/>
        <v>0</v>
      </c>
      <c r="W268" s="240"/>
      <c r="X268" s="195">
        <f t="shared" si="143"/>
        <v>0</v>
      </c>
      <c r="Y268" s="195" t="e">
        <f t="shared" si="130"/>
        <v>#DIV/0!</v>
      </c>
      <c r="Z268" s="43"/>
      <c r="AA268" s="43"/>
      <c r="AB268" s="43"/>
      <c r="AC268" s="43"/>
      <c r="AD268" s="43"/>
      <c r="AE268" s="43"/>
      <c r="AF268" s="43"/>
      <c r="AG268" s="16"/>
      <c r="AH268" s="16"/>
      <c r="AI268" s="16"/>
      <c r="AJ268" s="16"/>
      <c r="AK268" s="16"/>
      <c r="AL268" s="16"/>
    </row>
    <row r="269" spans="1:38" ht="56.25" hidden="1" customHeight="1">
      <c r="A269" s="19"/>
      <c r="B269" s="21"/>
      <c r="C269" s="270" t="s">
        <v>47</v>
      </c>
      <c r="D269" s="268"/>
      <c r="E269" s="213"/>
      <c r="F269" s="195"/>
      <c r="G269" s="195"/>
      <c r="H269" s="196">
        <f t="shared" si="141"/>
        <v>0</v>
      </c>
      <c r="I269" s="196"/>
      <c r="J269" s="219"/>
      <c r="K269" s="227"/>
      <c r="L269" s="227"/>
      <c r="M269" s="227"/>
      <c r="N269" s="195"/>
      <c r="O269" s="195"/>
      <c r="P269" s="195"/>
      <c r="Q269" s="195"/>
      <c r="R269" s="195"/>
      <c r="S269" s="195"/>
      <c r="T269" s="195"/>
      <c r="U269" s="195"/>
      <c r="V269" s="205">
        <f t="shared" si="142"/>
        <v>0</v>
      </c>
      <c r="W269" s="240"/>
      <c r="X269" s="195">
        <f t="shared" si="143"/>
        <v>0</v>
      </c>
      <c r="Y269" s="195" t="e">
        <f t="shared" si="130"/>
        <v>#DIV/0!</v>
      </c>
      <c r="Z269" s="43"/>
      <c r="AA269" s="43"/>
      <c r="AB269" s="43"/>
      <c r="AC269" s="43"/>
      <c r="AD269" s="43"/>
      <c r="AE269" s="43"/>
      <c r="AF269" s="43"/>
      <c r="AG269" s="16"/>
      <c r="AH269" s="16"/>
      <c r="AI269" s="16"/>
      <c r="AJ269" s="16"/>
      <c r="AK269" s="16"/>
      <c r="AL269" s="16"/>
    </row>
    <row r="270" spans="1:38" ht="78.75" hidden="1" customHeight="1">
      <c r="A270" s="19"/>
      <c r="B270" s="21">
        <v>3210</v>
      </c>
      <c r="C270" s="271"/>
      <c r="D270" s="269"/>
      <c r="E270" s="220"/>
      <c r="F270" s="195"/>
      <c r="G270" s="195"/>
      <c r="H270" s="196">
        <f t="shared" si="141"/>
        <v>0</v>
      </c>
      <c r="I270" s="196"/>
      <c r="J270" s="219"/>
      <c r="K270" s="227"/>
      <c r="L270" s="227"/>
      <c r="M270" s="227"/>
      <c r="N270" s="195"/>
      <c r="O270" s="195"/>
      <c r="P270" s="195"/>
      <c r="Q270" s="195"/>
      <c r="R270" s="195"/>
      <c r="S270" s="195"/>
      <c r="T270" s="195"/>
      <c r="U270" s="195"/>
      <c r="V270" s="205">
        <f t="shared" si="142"/>
        <v>0</v>
      </c>
      <c r="W270" s="194"/>
      <c r="X270" s="195">
        <f t="shared" si="143"/>
        <v>0</v>
      </c>
      <c r="Y270" s="195" t="e">
        <f t="shared" si="130"/>
        <v>#DIV/0!</v>
      </c>
      <c r="Z270" s="43"/>
      <c r="AA270" s="43"/>
      <c r="AB270" s="43"/>
      <c r="AC270" s="43"/>
      <c r="AD270" s="43"/>
      <c r="AE270" s="43"/>
      <c r="AF270" s="43"/>
      <c r="AG270" s="16"/>
      <c r="AH270" s="16"/>
      <c r="AI270" s="16"/>
      <c r="AJ270" s="16"/>
      <c r="AK270" s="16"/>
      <c r="AL270" s="16"/>
    </row>
    <row r="271" spans="1:38" ht="43.5" customHeight="1">
      <c r="A271" s="86"/>
      <c r="B271" s="105">
        <v>1217670</v>
      </c>
      <c r="C271" s="94" t="s">
        <v>82</v>
      </c>
      <c r="D271" s="272"/>
      <c r="E271" s="212">
        <f>E272</f>
        <v>3609400</v>
      </c>
      <c r="F271" s="223">
        <f t="shared" ref="F271:X271" si="144">F272</f>
        <v>0</v>
      </c>
      <c r="G271" s="223">
        <f t="shared" si="144"/>
        <v>0</v>
      </c>
      <c r="H271" s="212">
        <f t="shared" si="144"/>
        <v>3609400</v>
      </c>
      <c r="I271" s="212">
        <f t="shared" si="144"/>
        <v>3609400</v>
      </c>
      <c r="J271" s="223">
        <f t="shared" si="144"/>
        <v>0</v>
      </c>
      <c r="K271" s="223">
        <f t="shared" si="144"/>
        <v>0</v>
      </c>
      <c r="L271" s="223">
        <f t="shared" si="144"/>
        <v>0</v>
      </c>
      <c r="M271" s="223">
        <f t="shared" si="144"/>
        <v>0</v>
      </c>
      <c r="N271" s="223">
        <f t="shared" si="144"/>
        <v>0</v>
      </c>
      <c r="O271" s="223">
        <f t="shared" si="144"/>
        <v>0</v>
      </c>
      <c r="P271" s="223">
        <f t="shared" si="144"/>
        <v>0</v>
      </c>
      <c r="Q271" s="223">
        <f t="shared" si="144"/>
        <v>0</v>
      </c>
      <c r="R271" s="223">
        <f t="shared" si="144"/>
        <v>0</v>
      </c>
      <c r="S271" s="223">
        <f t="shared" si="144"/>
        <v>0</v>
      </c>
      <c r="T271" s="223">
        <f t="shared" si="144"/>
        <v>0</v>
      </c>
      <c r="U271" s="223">
        <f t="shared" si="144"/>
        <v>0</v>
      </c>
      <c r="V271" s="212">
        <f t="shared" si="144"/>
        <v>0</v>
      </c>
      <c r="W271" s="212">
        <f t="shared" si="144"/>
        <v>3609400</v>
      </c>
      <c r="X271" s="223">
        <f t="shared" si="144"/>
        <v>0</v>
      </c>
      <c r="Y271" s="195">
        <f t="shared" si="130"/>
        <v>100</v>
      </c>
      <c r="Z271" s="43"/>
      <c r="AA271" s="43"/>
      <c r="AB271" s="43"/>
      <c r="AC271" s="43"/>
      <c r="AD271" s="43"/>
      <c r="AE271" s="43"/>
      <c r="AF271" s="43"/>
      <c r="AG271" s="16"/>
      <c r="AH271" s="16"/>
      <c r="AI271" s="16"/>
      <c r="AJ271" s="16"/>
      <c r="AK271" s="16"/>
      <c r="AL271" s="16"/>
    </row>
    <row r="272" spans="1:38" ht="134.25" customHeight="1">
      <c r="A272" s="19"/>
      <c r="B272" s="21">
        <v>3210</v>
      </c>
      <c r="C272" s="130" t="s">
        <v>55</v>
      </c>
      <c r="D272" s="137" t="s">
        <v>218</v>
      </c>
      <c r="E272" s="213">
        <v>3609400</v>
      </c>
      <c r="F272" s="195"/>
      <c r="G272" s="195"/>
      <c r="H272" s="196">
        <f>I272+V272</f>
        <v>3609400</v>
      </c>
      <c r="I272" s="196">
        <v>3609400</v>
      </c>
      <c r="J272" s="219"/>
      <c r="K272" s="227"/>
      <c r="L272" s="227"/>
      <c r="M272" s="227"/>
      <c r="N272" s="195"/>
      <c r="O272" s="195"/>
      <c r="P272" s="195"/>
      <c r="Q272" s="195"/>
      <c r="R272" s="195"/>
      <c r="S272" s="195"/>
      <c r="T272" s="195"/>
      <c r="U272" s="195"/>
      <c r="V272" s="205">
        <f>J272+K272+L272+M272+N272+O272+P272+Q272+R272+S272</f>
        <v>0</v>
      </c>
      <c r="W272" s="194">
        <v>3609400</v>
      </c>
      <c r="X272" s="195">
        <f>E272-H272</f>
        <v>0</v>
      </c>
      <c r="Y272" s="195">
        <f t="shared" si="130"/>
        <v>100</v>
      </c>
      <c r="Z272" s="43"/>
      <c r="AA272" s="43"/>
      <c r="AB272" s="43"/>
      <c r="AC272" s="43"/>
      <c r="AD272" s="43"/>
      <c r="AE272" s="43"/>
      <c r="AF272" s="43"/>
      <c r="AG272" s="16"/>
      <c r="AH272" s="16"/>
      <c r="AI272" s="16"/>
      <c r="AJ272" s="16"/>
      <c r="AK272" s="16"/>
      <c r="AL272" s="16"/>
    </row>
    <row r="273" spans="1:38" ht="54.75" customHeight="1">
      <c r="A273" s="86"/>
      <c r="B273" s="105">
        <v>1218330</v>
      </c>
      <c r="C273" s="94" t="s">
        <v>167</v>
      </c>
      <c r="D273" s="273"/>
      <c r="E273" s="212">
        <f>E274</f>
        <v>150000</v>
      </c>
      <c r="F273" s="212">
        <f t="shared" ref="F273:X273" si="145">F274</f>
        <v>0</v>
      </c>
      <c r="G273" s="212">
        <f t="shared" si="145"/>
        <v>0</v>
      </c>
      <c r="H273" s="212">
        <f t="shared" si="145"/>
        <v>0</v>
      </c>
      <c r="I273" s="212">
        <f t="shared" si="145"/>
        <v>0</v>
      </c>
      <c r="J273" s="212">
        <f t="shared" si="145"/>
        <v>0</v>
      </c>
      <c r="K273" s="212">
        <f t="shared" si="145"/>
        <v>0</v>
      </c>
      <c r="L273" s="212">
        <f t="shared" si="145"/>
        <v>0</v>
      </c>
      <c r="M273" s="212">
        <f t="shared" si="145"/>
        <v>0</v>
      </c>
      <c r="N273" s="212">
        <f t="shared" si="145"/>
        <v>0</v>
      </c>
      <c r="O273" s="212">
        <f t="shared" si="145"/>
        <v>0</v>
      </c>
      <c r="P273" s="212">
        <f t="shared" si="145"/>
        <v>0</v>
      </c>
      <c r="Q273" s="212">
        <f t="shared" si="145"/>
        <v>0</v>
      </c>
      <c r="R273" s="212">
        <f t="shared" si="145"/>
        <v>0</v>
      </c>
      <c r="S273" s="212">
        <f t="shared" si="145"/>
        <v>0</v>
      </c>
      <c r="T273" s="212">
        <f t="shared" si="145"/>
        <v>0</v>
      </c>
      <c r="U273" s="212">
        <f t="shared" si="145"/>
        <v>0</v>
      </c>
      <c r="V273" s="212">
        <f t="shared" si="145"/>
        <v>0</v>
      </c>
      <c r="W273" s="212">
        <f t="shared" si="145"/>
        <v>0</v>
      </c>
      <c r="X273" s="212">
        <f t="shared" si="145"/>
        <v>150000</v>
      </c>
      <c r="Y273" s="195">
        <f t="shared" si="130"/>
        <v>0</v>
      </c>
      <c r="Z273" s="43"/>
      <c r="AA273" s="43"/>
      <c r="AB273" s="43"/>
      <c r="AC273" s="43"/>
      <c r="AD273" s="43"/>
      <c r="AE273" s="43"/>
      <c r="AF273" s="43"/>
      <c r="AG273" s="16"/>
      <c r="AH273" s="16"/>
      <c r="AI273" s="16"/>
      <c r="AJ273" s="16"/>
      <c r="AK273" s="16"/>
      <c r="AL273" s="16"/>
    </row>
    <row r="274" spans="1:38" ht="111.75" customHeight="1">
      <c r="A274" s="19"/>
      <c r="B274" s="21"/>
      <c r="C274" s="130" t="s">
        <v>66</v>
      </c>
      <c r="D274" s="266" t="s">
        <v>169</v>
      </c>
      <c r="E274" s="213">
        <v>150000</v>
      </c>
      <c r="F274" s="216"/>
      <c r="G274" s="216"/>
      <c r="H274" s="215">
        <f>I274+V274</f>
        <v>0</v>
      </c>
      <c r="I274" s="215"/>
      <c r="J274" s="334"/>
      <c r="K274" s="341"/>
      <c r="L274" s="341"/>
      <c r="M274" s="341"/>
      <c r="N274" s="216"/>
      <c r="O274" s="216"/>
      <c r="P274" s="216"/>
      <c r="Q274" s="216"/>
      <c r="R274" s="216"/>
      <c r="S274" s="216"/>
      <c r="T274" s="216"/>
      <c r="U274" s="216"/>
      <c r="V274" s="205">
        <f>J274+K274+L274+M274+N274+O274+P274+Q274+R274+S274</f>
        <v>0</v>
      </c>
      <c r="W274" s="205">
        <v>0</v>
      </c>
      <c r="X274" s="195">
        <f>E274-H274</f>
        <v>150000</v>
      </c>
      <c r="Y274" s="195">
        <f t="shared" si="130"/>
        <v>0</v>
      </c>
      <c r="Z274" s="43"/>
      <c r="AA274" s="43"/>
      <c r="AB274" s="43"/>
      <c r="AC274" s="43"/>
      <c r="AD274" s="43"/>
      <c r="AE274" s="43"/>
      <c r="AF274" s="43"/>
      <c r="AG274" s="16"/>
      <c r="AH274" s="16"/>
      <c r="AI274" s="16"/>
      <c r="AJ274" s="16"/>
      <c r="AK274" s="16"/>
      <c r="AL274" s="16"/>
    </row>
    <row r="275" spans="1:38" ht="104.25" customHeight="1">
      <c r="A275" s="19"/>
      <c r="B275" s="275" t="s">
        <v>85</v>
      </c>
      <c r="C275" s="276" t="s">
        <v>84</v>
      </c>
      <c r="D275" s="277"/>
      <c r="E275" s="278">
        <f>E276+E278+E280+E282</f>
        <v>146000</v>
      </c>
      <c r="F275" s="278">
        <f t="shared" ref="F275:X275" si="146">F276+F278+F280+F282</f>
        <v>0</v>
      </c>
      <c r="G275" s="278">
        <f t="shared" si="146"/>
        <v>0</v>
      </c>
      <c r="H275" s="278">
        <f t="shared" si="146"/>
        <v>42550</v>
      </c>
      <c r="I275" s="278">
        <f t="shared" si="146"/>
        <v>42550</v>
      </c>
      <c r="J275" s="278">
        <f t="shared" si="146"/>
        <v>0</v>
      </c>
      <c r="K275" s="278">
        <f t="shared" si="146"/>
        <v>0</v>
      </c>
      <c r="L275" s="278">
        <f t="shared" si="146"/>
        <v>0</v>
      </c>
      <c r="M275" s="278">
        <f t="shared" si="146"/>
        <v>0</v>
      </c>
      <c r="N275" s="278">
        <f t="shared" si="146"/>
        <v>0</v>
      </c>
      <c r="O275" s="278">
        <f t="shared" si="146"/>
        <v>0</v>
      </c>
      <c r="P275" s="278">
        <f t="shared" si="146"/>
        <v>0</v>
      </c>
      <c r="Q275" s="278">
        <f t="shared" si="146"/>
        <v>0</v>
      </c>
      <c r="R275" s="278">
        <f t="shared" si="146"/>
        <v>0</v>
      </c>
      <c r="S275" s="278">
        <f t="shared" si="146"/>
        <v>0</v>
      </c>
      <c r="T275" s="278">
        <f t="shared" si="146"/>
        <v>0</v>
      </c>
      <c r="U275" s="278">
        <f t="shared" si="146"/>
        <v>0</v>
      </c>
      <c r="V275" s="278">
        <f t="shared" si="146"/>
        <v>0</v>
      </c>
      <c r="W275" s="278">
        <f t="shared" si="146"/>
        <v>42550</v>
      </c>
      <c r="X275" s="278">
        <f t="shared" si="146"/>
        <v>103450</v>
      </c>
      <c r="Y275" s="221">
        <f t="shared" ref="Y275" si="147">Y278+Y280</f>
        <v>58.25</v>
      </c>
      <c r="Z275" s="43"/>
      <c r="AA275" s="43"/>
      <c r="AB275" s="43"/>
      <c r="AC275" s="43"/>
      <c r="AD275" s="43"/>
      <c r="AE275" s="43"/>
      <c r="AF275" s="43"/>
      <c r="AG275" s="16"/>
      <c r="AH275" s="16"/>
      <c r="AI275" s="16"/>
      <c r="AJ275" s="16"/>
      <c r="AK275" s="16"/>
      <c r="AL275" s="16"/>
    </row>
    <row r="276" spans="1:38" ht="104.25" customHeight="1">
      <c r="A276" s="84"/>
      <c r="B276" s="304" t="s">
        <v>168</v>
      </c>
      <c r="C276" s="126" t="s">
        <v>144</v>
      </c>
      <c r="D276" s="273"/>
      <c r="E276" s="212">
        <f>E277</f>
        <v>46000</v>
      </c>
      <c r="F276" s="212">
        <f t="shared" ref="F276:X276" si="148">F277</f>
        <v>0</v>
      </c>
      <c r="G276" s="212">
        <f t="shared" si="148"/>
        <v>0</v>
      </c>
      <c r="H276" s="212">
        <f t="shared" si="148"/>
        <v>15900</v>
      </c>
      <c r="I276" s="212">
        <f t="shared" si="148"/>
        <v>15900</v>
      </c>
      <c r="J276" s="212">
        <f t="shared" si="148"/>
        <v>0</v>
      </c>
      <c r="K276" s="212">
        <f t="shared" si="148"/>
        <v>0</v>
      </c>
      <c r="L276" s="212">
        <f t="shared" si="148"/>
        <v>0</v>
      </c>
      <c r="M276" s="212">
        <f t="shared" si="148"/>
        <v>0</v>
      </c>
      <c r="N276" s="212">
        <f t="shared" si="148"/>
        <v>0</v>
      </c>
      <c r="O276" s="212">
        <f t="shared" si="148"/>
        <v>0</v>
      </c>
      <c r="P276" s="212">
        <f t="shared" si="148"/>
        <v>0</v>
      </c>
      <c r="Q276" s="212">
        <f t="shared" si="148"/>
        <v>0</v>
      </c>
      <c r="R276" s="212">
        <f t="shared" si="148"/>
        <v>0</v>
      </c>
      <c r="S276" s="212">
        <f t="shared" si="148"/>
        <v>0</v>
      </c>
      <c r="T276" s="212">
        <f t="shared" si="148"/>
        <v>0</v>
      </c>
      <c r="U276" s="212">
        <f t="shared" si="148"/>
        <v>0</v>
      </c>
      <c r="V276" s="212">
        <f t="shared" si="148"/>
        <v>0</v>
      </c>
      <c r="W276" s="212">
        <f t="shared" si="148"/>
        <v>15900</v>
      </c>
      <c r="X276" s="212">
        <f t="shared" si="148"/>
        <v>30100</v>
      </c>
      <c r="Y276" s="221">
        <f>Y279+Y281</f>
        <v>58.25</v>
      </c>
      <c r="Z276" s="43"/>
      <c r="AA276" s="43"/>
      <c r="AB276" s="43"/>
      <c r="AC276" s="43"/>
      <c r="AD276" s="43"/>
      <c r="AE276" s="43"/>
      <c r="AF276" s="43"/>
      <c r="AG276" s="16"/>
      <c r="AH276" s="16"/>
      <c r="AI276" s="16"/>
      <c r="AJ276" s="16"/>
      <c r="AK276" s="16"/>
      <c r="AL276" s="16"/>
    </row>
    <row r="277" spans="1:38" ht="50.25" customHeight="1">
      <c r="A277" s="19"/>
      <c r="B277" s="305" t="s">
        <v>17</v>
      </c>
      <c r="C277" s="130" t="s">
        <v>59</v>
      </c>
      <c r="D277" s="284" t="s">
        <v>179</v>
      </c>
      <c r="E277" s="220">
        <v>46000</v>
      </c>
      <c r="F277" s="221"/>
      <c r="G277" s="221"/>
      <c r="H277" s="220">
        <f>V277+I277</f>
        <v>15900</v>
      </c>
      <c r="I277" s="220">
        <v>15900</v>
      </c>
      <c r="J277" s="220"/>
      <c r="K277" s="221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0">
        <f>J277+K277+L277</f>
        <v>0</v>
      </c>
      <c r="W277" s="220">
        <v>15900</v>
      </c>
      <c r="X277" s="220">
        <f>E277-H277</f>
        <v>30100</v>
      </c>
      <c r="Y277" s="221">
        <f>Y280+Y282</f>
        <v>8.25</v>
      </c>
      <c r="Z277" s="43"/>
      <c r="AA277" s="43"/>
      <c r="AB277" s="43"/>
      <c r="AC277" s="43"/>
      <c r="AD277" s="43"/>
      <c r="AE277" s="43"/>
      <c r="AF277" s="43"/>
      <c r="AG277" s="16"/>
      <c r="AH277" s="16"/>
      <c r="AI277" s="16"/>
      <c r="AJ277" s="16"/>
      <c r="AK277" s="16"/>
      <c r="AL277" s="16"/>
    </row>
    <row r="278" spans="1:38" ht="49.5" customHeight="1">
      <c r="A278" s="84"/>
      <c r="B278" s="247" t="s">
        <v>102</v>
      </c>
      <c r="C278" s="262" t="s">
        <v>94</v>
      </c>
      <c r="D278" s="273"/>
      <c r="E278" s="212">
        <f>E279</f>
        <v>50000</v>
      </c>
      <c r="F278" s="212">
        <f t="shared" ref="F278:H278" si="149">F279</f>
        <v>0</v>
      </c>
      <c r="G278" s="212">
        <f t="shared" si="149"/>
        <v>0</v>
      </c>
      <c r="H278" s="212">
        <f t="shared" si="149"/>
        <v>25000</v>
      </c>
      <c r="I278" s="218">
        <f t="shared" ref="I278:X278" si="150">I279</f>
        <v>25000</v>
      </c>
      <c r="J278" s="218">
        <f t="shared" si="150"/>
        <v>0</v>
      </c>
      <c r="K278" s="218">
        <f t="shared" si="150"/>
        <v>0</v>
      </c>
      <c r="L278" s="218">
        <f t="shared" si="150"/>
        <v>0</v>
      </c>
      <c r="M278" s="218">
        <f t="shared" si="150"/>
        <v>0</v>
      </c>
      <c r="N278" s="218">
        <f t="shared" si="150"/>
        <v>0</v>
      </c>
      <c r="O278" s="218">
        <f t="shared" si="150"/>
        <v>0</v>
      </c>
      <c r="P278" s="218">
        <f t="shared" si="150"/>
        <v>0</v>
      </c>
      <c r="Q278" s="218">
        <f t="shared" si="150"/>
        <v>0</v>
      </c>
      <c r="R278" s="218">
        <f t="shared" si="150"/>
        <v>0</v>
      </c>
      <c r="S278" s="218">
        <f t="shared" si="150"/>
        <v>0</v>
      </c>
      <c r="T278" s="218">
        <f t="shared" si="150"/>
        <v>0</v>
      </c>
      <c r="U278" s="218">
        <f t="shared" si="150"/>
        <v>0</v>
      </c>
      <c r="V278" s="218">
        <f t="shared" si="150"/>
        <v>0</v>
      </c>
      <c r="W278" s="212">
        <f t="shared" si="150"/>
        <v>25000</v>
      </c>
      <c r="X278" s="212">
        <f t="shared" si="150"/>
        <v>25000</v>
      </c>
      <c r="Y278" s="195">
        <f t="shared" si="130"/>
        <v>50</v>
      </c>
      <c r="Z278" s="43"/>
      <c r="AA278" s="43"/>
      <c r="AB278" s="43"/>
      <c r="AC278" s="43"/>
      <c r="AD278" s="43"/>
      <c r="AE278" s="43"/>
      <c r="AF278" s="43"/>
      <c r="AG278" s="16"/>
      <c r="AH278" s="16"/>
      <c r="AI278" s="16"/>
      <c r="AJ278" s="16"/>
      <c r="AK278" s="16"/>
      <c r="AL278" s="16"/>
    </row>
    <row r="279" spans="1:38" ht="81.75" customHeight="1">
      <c r="A279" s="19"/>
      <c r="B279" s="245" t="s">
        <v>17</v>
      </c>
      <c r="C279" s="130" t="s">
        <v>59</v>
      </c>
      <c r="D279" s="256" t="s">
        <v>103</v>
      </c>
      <c r="E279" s="213">
        <v>50000</v>
      </c>
      <c r="F279" s="216"/>
      <c r="G279" s="216"/>
      <c r="H279" s="215">
        <f>I279+V279</f>
        <v>25000</v>
      </c>
      <c r="I279" s="196">
        <v>25000</v>
      </c>
      <c r="J279" s="219"/>
      <c r="K279" s="341"/>
      <c r="L279" s="341"/>
      <c r="M279" s="341"/>
      <c r="N279" s="216"/>
      <c r="O279" s="216"/>
      <c r="P279" s="216"/>
      <c r="Q279" s="216"/>
      <c r="R279" s="216"/>
      <c r="S279" s="216"/>
      <c r="T279" s="216"/>
      <c r="U279" s="216"/>
      <c r="V279" s="205">
        <f>J279+K279+L279</f>
        <v>0</v>
      </c>
      <c r="W279" s="205">
        <v>25000</v>
      </c>
      <c r="X279" s="195">
        <f>E279-H279</f>
        <v>25000</v>
      </c>
      <c r="Y279" s="195">
        <f t="shared" si="130"/>
        <v>50</v>
      </c>
      <c r="Z279" s="43"/>
      <c r="AA279" s="43"/>
      <c r="AB279" s="43"/>
      <c r="AC279" s="43"/>
      <c r="AD279" s="43"/>
      <c r="AE279" s="43"/>
      <c r="AF279" s="43"/>
      <c r="AG279" s="16"/>
      <c r="AH279" s="16"/>
      <c r="AI279" s="16"/>
      <c r="AJ279" s="16"/>
      <c r="AK279" s="16"/>
      <c r="AL279" s="16"/>
    </row>
    <row r="280" spans="1:38" ht="59.25" customHeight="1">
      <c r="A280" s="84"/>
      <c r="B280" s="247" t="s">
        <v>86</v>
      </c>
      <c r="C280" s="274" t="s">
        <v>32</v>
      </c>
      <c r="D280" s="273"/>
      <c r="E280" s="212">
        <f>E281</f>
        <v>20000</v>
      </c>
      <c r="F280" s="218">
        <f t="shared" ref="F280:X280" si="151">F281</f>
        <v>0</v>
      </c>
      <c r="G280" s="218">
        <f t="shared" si="151"/>
        <v>0</v>
      </c>
      <c r="H280" s="218">
        <f t="shared" si="151"/>
        <v>1650</v>
      </c>
      <c r="I280" s="218">
        <f t="shared" si="151"/>
        <v>1650</v>
      </c>
      <c r="J280" s="218">
        <f t="shared" si="151"/>
        <v>0</v>
      </c>
      <c r="K280" s="218">
        <f t="shared" si="151"/>
        <v>0</v>
      </c>
      <c r="L280" s="218">
        <f t="shared" si="151"/>
        <v>0</v>
      </c>
      <c r="M280" s="218">
        <f t="shared" si="151"/>
        <v>0</v>
      </c>
      <c r="N280" s="218">
        <f t="shared" si="151"/>
        <v>0</v>
      </c>
      <c r="O280" s="218">
        <f t="shared" si="151"/>
        <v>0</v>
      </c>
      <c r="P280" s="218">
        <f t="shared" si="151"/>
        <v>0</v>
      </c>
      <c r="Q280" s="218">
        <f t="shared" si="151"/>
        <v>0</v>
      </c>
      <c r="R280" s="218">
        <f t="shared" si="151"/>
        <v>0</v>
      </c>
      <c r="S280" s="218">
        <f t="shared" si="151"/>
        <v>0</v>
      </c>
      <c r="T280" s="218">
        <f t="shared" si="151"/>
        <v>0</v>
      </c>
      <c r="U280" s="218">
        <f t="shared" si="151"/>
        <v>0</v>
      </c>
      <c r="V280" s="218">
        <f t="shared" si="151"/>
        <v>0</v>
      </c>
      <c r="W280" s="212">
        <f t="shared" si="151"/>
        <v>1650</v>
      </c>
      <c r="X280" s="212">
        <f t="shared" si="151"/>
        <v>18350</v>
      </c>
      <c r="Y280" s="195">
        <f t="shared" si="130"/>
        <v>8.25</v>
      </c>
      <c r="Z280" s="43"/>
      <c r="AA280" s="43"/>
      <c r="AB280" s="43"/>
      <c r="AC280" s="43"/>
      <c r="AD280" s="43"/>
      <c r="AE280" s="43"/>
      <c r="AF280" s="43"/>
      <c r="AG280" s="16"/>
      <c r="AH280" s="16"/>
      <c r="AI280" s="16"/>
      <c r="AJ280" s="16"/>
      <c r="AK280" s="16"/>
      <c r="AL280" s="16"/>
    </row>
    <row r="281" spans="1:38" ht="68.25" customHeight="1">
      <c r="A281" s="19"/>
      <c r="B281" s="246" t="s">
        <v>107</v>
      </c>
      <c r="C281" s="124" t="s">
        <v>25</v>
      </c>
      <c r="D281" s="131" t="s">
        <v>170</v>
      </c>
      <c r="E281" s="213">
        <v>20000</v>
      </c>
      <c r="F281" s="216"/>
      <c r="G281" s="216"/>
      <c r="H281" s="196">
        <f>I281+V281</f>
        <v>1650</v>
      </c>
      <c r="I281" s="196">
        <v>1650</v>
      </c>
      <c r="J281" s="219"/>
      <c r="K281" s="341"/>
      <c r="L281" s="341"/>
      <c r="M281" s="341"/>
      <c r="N281" s="216"/>
      <c r="O281" s="216"/>
      <c r="P281" s="216"/>
      <c r="Q281" s="216"/>
      <c r="R281" s="216"/>
      <c r="S281" s="216"/>
      <c r="T281" s="216"/>
      <c r="U281" s="216"/>
      <c r="V281" s="205">
        <f>J281+K281+L281</f>
        <v>0</v>
      </c>
      <c r="W281" s="205">
        <v>1650</v>
      </c>
      <c r="X281" s="195">
        <f>E281-H281</f>
        <v>18350</v>
      </c>
      <c r="Y281" s="195">
        <f t="shared" si="130"/>
        <v>8.25</v>
      </c>
      <c r="Z281" s="43"/>
      <c r="AA281" s="43"/>
      <c r="AB281" s="43"/>
      <c r="AC281" s="43"/>
      <c r="AD281" s="43"/>
      <c r="AE281" s="43"/>
      <c r="AF281" s="43"/>
      <c r="AG281" s="16"/>
      <c r="AH281" s="16"/>
      <c r="AI281" s="16"/>
      <c r="AJ281" s="16"/>
      <c r="AK281" s="16"/>
      <c r="AL281" s="16"/>
    </row>
    <row r="282" spans="1:38" ht="100.5" customHeight="1">
      <c r="A282" s="84"/>
      <c r="B282" s="233" t="s">
        <v>171</v>
      </c>
      <c r="C282" s="299" t="s">
        <v>172</v>
      </c>
      <c r="D282" s="306"/>
      <c r="E282" s="212">
        <f>E283</f>
        <v>30000</v>
      </c>
      <c r="F282" s="212">
        <f t="shared" ref="F282:X282" si="152">F283</f>
        <v>0</v>
      </c>
      <c r="G282" s="212">
        <f t="shared" si="152"/>
        <v>0</v>
      </c>
      <c r="H282" s="212">
        <f t="shared" si="152"/>
        <v>0</v>
      </c>
      <c r="I282" s="212">
        <f t="shared" si="152"/>
        <v>0</v>
      </c>
      <c r="J282" s="212">
        <f t="shared" si="152"/>
        <v>0</v>
      </c>
      <c r="K282" s="212">
        <f t="shared" si="152"/>
        <v>0</v>
      </c>
      <c r="L282" s="212">
        <f t="shared" si="152"/>
        <v>0</v>
      </c>
      <c r="M282" s="212">
        <f t="shared" si="152"/>
        <v>0</v>
      </c>
      <c r="N282" s="212">
        <f t="shared" si="152"/>
        <v>0</v>
      </c>
      <c r="O282" s="212">
        <f t="shared" si="152"/>
        <v>0</v>
      </c>
      <c r="P282" s="212">
        <f t="shared" si="152"/>
        <v>0</v>
      </c>
      <c r="Q282" s="212">
        <f t="shared" si="152"/>
        <v>0</v>
      </c>
      <c r="R282" s="212">
        <f t="shared" si="152"/>
        <v>0</v>
      </c>
      <c r="S282" s="212">
        <f t="shared" si="152"/>
        <v>0</v>
      </c>
      <c r="T282" s="212">
        <f t="shared" si="152"/>
        <v>0</v>
      </c>
      <c r="U282" s="212">
        <f t="shared" si="152"/>
        <v>0</v>
      </c>
      <c r="V282" s="212">
        <f t="shared" si="152"/>
        <v>0</v>
      </c>
      <c r="W282" s="212">
        <f t="shared" si="152"/>
        <v>0</v>
      </c>
      <c r="X282" s="212">
        <f t="shared" si="152"/>
        <v>30000</v>
      </c>
      <c r="Y282" s="195">
        <f t="shared" si="130"/>
        <v>0</v>
      </c>
      <c r="Z282" s="43"/>
      <c r="AA282" s="43"/>
      <c r="AB282" s="43"/>
      <c r="AC282" s="43"/>
      <c r="AD282" s="43"/>
      <c r="AE282" s="43"/>
      <c r="AF282" s="43"/>
      <c r="AG282" s="16"/>
      <c r="AH282" s="16"/>
      <c r="AI282" s="16"/>
      <c r="AJ282" s="16"/>
      <c r="AK282" s="16"/>
      <c r="AL282" s="16"/>
    </row>
    <row r="283" spans="1:38" ht="68.25" customHeight="1">
      <c r="A283" s="19"/>
      <c r="B283" s="246" t="s">
        <v>107</v>
      </c>
      <c r="C283" s="124" t="s">
        <v>25</v>
      </c>
      <c r="D283" s="131" t="s">
        <v>170</v>
      </c>
      <c r="E283" s="213">
        <v>30000</v>
      </c>
      <c r="F283" s="216"/>
      <c r="G283" s="216"/>
      <c r="H283" s="215">
        <f>I283+V283</f>
        <v>0</v>
      </c>
      <c r="I283" s="215"/>
      <c r="J283" s="334"/>
      <c r="K283" s="341"/>
      <c r="L283" s="341"/>
      <c r="M283" s="341"/>
      <c r="N283" s="216"/>
      <c r="O283" s="216"/>
      <c r="P283" s="216"/>
      <c r="Q283" s="216"/>
      <c r="R283" s="216"/>
      <c r="S283" s="216"/>
      <c r="T283" s="216"/>
      <c r="U283" s="216"/>
      <c r="V283" s="205">
        <f>J283+K283+L283</f>
        <v>0</v>
      </c>
      <c r="W283" s="205">
        <v>0</v>
      </c>
      <c r="X283" s="195">
        <f>E283-H283</f>
        <v>30000</v>
      </c>
      <c r="Y283" s="195">
        <f t="shared" si="130"/>
        <v>0</v>
      </c>
      <c r="Z283" s="43"/>
      <c r="AA283" s="43"/>
      <c r="AB283" s="43"/>
      <c r="AC283" s="43"/>
      <c r="AD283" s="43"/>
      <c r="AE283" s="43"/>
      <c r="AF283" s="43"/>
      <c r="AG283" s="16"/>
      <c r="AH283" s="16"/>
      <c r="AI283" s="16"/>
      <c r="AJ283" s="16"/>
      <c r="AK283" s="16"/>
      <c r="AL283" s="16"/>
    </row>
    <row r="284" spans="1:38" ht="58.5" customHeight="1">
      <c r="A284" s="138"/>
      <c r="B284" s="147">
        <v>37</v>
      </c>
      <c r="C284" s="241" t="s">
        <v>20</v>
      </c>
      <c r="D284" s="146"/>
      <c r="E284" s="207">
        <f>E285+E287</f>
        <v>50000</v>
      </c>
      <c r="F284" s="207">
        <f t="shared" ref="F284:X284" si="153">F285+F287</f>
        <v>0</v>
      </c>
      <c r="G284" s="207">
        <f t="shared" si="153"/>
        <v>0</v>
      </c>
      <c r="H284" s="207">
        <f t="shared" si="153"/>
        <v>0</v>
      </c>
      <c r="I284" s="207">
        <f t="shared" si="153"/>
        <v>0</v>
      </c>
      <c r="J284" s="207">
        <f t="shared" si="153"/>
        <v>0</v>
      </c>
      <c r="K284" s="207">
        <f t="shared" si="153"/>
        <v>0</v>
      </c>
      <c r="L284" s="207">
        <f t="shared" si="153"/>
        <v>0</v>
      </c>
      <c r="M284" s="207">
        <f t="shared" si="153"/>
        <v>0</v>
      </c>
      <c r="N284" s="207">
        <f t="shared" si="153"/>
        <v>0</v>
      </c>
      <c r="O284" s="207">
        <f t="shared" si="153"/>
        <v>0</v>
      </c>
      <c r="P284" s="207">
        <f t="shared" si="153"/>
        <v>0</v>
      </c>
      <c r="Q284" s="207">
        <f t="shared" si="153"/>
        <v>0</v>
      </c>
      <c r="R284" s="207">
        <f t="shared" si="153"/>
        <v>0</v>
      </c>
      <c r="S284" s="207">
        <f t="shared" si="153"/>
        <v>0</v>
      </c>
      <c r="T284" s="207">
        <f t="shared" si="153"/>
        <v>0</v>
      </c>
      <c r="U284" s="207">
        <f t="shared" si="153"/>
        <v>0</v>
      </c>
      <c r="V284" s="207">
        <f t="shared" si="153"/>
        <v>0</v>
      </c>
      <c r="W284" s="207">
        <f t="shared" si="153"/>
        <v>0</v>
      </c>
      <c r="X284" s="207">
        <f t="shared" si="153"/>
        <v>50000</v>
      </c>
      <c r="Y284" s="195">
        <f t="shared" si="130"/>
        <v>0</v>
      </c>
      <c r="Z284" s="43"/>
      <c r="AA284" s="43"/>
      <c r="AB284" s="43"/>
      <c r="AC284" s="43"/>
      <c r="AD284" s="43"/>
      <c r="AE284" s="43"/>
      <c r="AF284" s="43"/>
      <c r="AG284" s="16"/>
      <c r="AH284" s="16"/>
      <c r="AI284" s="16"/>
      <c r="AJ284" s="16"/>
      <c r="AK284" s="16"/>
      <c r="AL284" s="16"/>
    </row>
    <row r="285" spans="1:38" ht="75.75" customHeight="1">
      <c r="A285" s="66"/>
      <c r="B285" s="67" t="s">
        <v>64</v>
      </c>
      <c r="C285" s="94" t="s">
        <v>31</v>
      </c>
      <c r="D285" s="69"/>
      <c r="E285" s="208">
        <f>E286</f>
        <v>20000</v>
      </c>
      <c r="F285" s="209">
        <f t="shared" ref="F285:X285" si="154">F286</f>
        <v>0</v>
      </c>
      <c r="G285" s="209">
        <f t="shared" si="154"/>
        <v>0</v>
      </c>
      <c r="H285" s="208">
        <f t="shared" si="154"/>
        <v>0</v>
      </c>
      <c r="I285" s="208">
        <f t="shared" si="154"/>
        <v>0</v>
      </c>
      <c r="J285" s="209">
        <f t="shared" si="154"/>
        <v>0</v>
      </c>
      <c r="K285" s="209">
        <f t="shared" si="154"/>
        <v>0</v>
      </c>
      <c r="L285" s="209">
        <f t="shared" si="154"/>
        <v>0</v>
      </c>
      <c r="M285" s="209">
        <f t="shared" si="154"/>
        <v>0</v>
      </c>
      <c r="N285" s="209">
        <f t="shared" si="154"/>
        <v>0</v>
      </c>
      <c r="O285" s="209">
        <f t="shared" si="154"/>
        <v>0</v>
      </c>
      <c r="P285" s="209">
        <f t="shared" si="154"/>
        <v>0</v>
      </c>
      <c r="Q285" s="209">
        <f t="shared" si="154"/>
        <v>0</v>
      </c>
      <c r="R285" s="209">
        <f t="shared" si="154"/>
        <v>0</v>
      </c>
      <c r="S285" s="209">
        <f t="shared" si="154"/>
        <v>0</v>
      </c>
      <c r="T285" s="209">
        <f t="shared" si="154"/>
        <v>0</v>
      </c>
      <c r="U285" s="209">
        <f t="shared" si="154"/>
        <v>0</v>
      </c>
      <c r="V285" s="208">
        <f t="shared" si="154"/>
        <v>0</v>
      </c>
      <c r="W285" s="208">
        <f t="shared" si="154"/>
        <v>0</v>
      </c>
      <c r="X285" s="208">
        <f t="shared" si="154"/>
        <v>20000</v>
      </c>
      <c r="Y285" s="195">
        <f t="shared" si="130"/>
        <v>0</v>
      </c>
      <c r="Z285" s="43"/>
      <c r="AA285" s="43"/>
      <c r="AB285" s="43"/>
      <c r="AC285" s="43"/>
      <c r="AD285" s="43"/>
      <c r="AE285" s="43"/>
      <c r="AF285" s="43"/>
      <c r="AG285" s="16"/>
      <c r="AH285" s="16"/>
      <c r="AI285" s="16"/>
      <c r="AJ285" s="16"/>
      <c r="AK285" s="16"/>
      <c r="AL285" s="16"/>
    </row>
    <row r="286" spans="1:38" ht="57.75" customHeight="1">
      <c r="A286" s="46"/>
      <c r="B286" s="59">
        <v>3110</v>
      </c>
      <c r="C286" s="20" t="s">
        <v>3</v>
      </c>
      <c r="D286" s="99" t="s">
        <v>173</v>
      </c>
      <c r="E286" s="210">
        <v>20000</v>
      </c>
      <c r="F286" s="205"/>
      <c r="G286" s="205"/>
      <c r="H286" s="205">
        <f>I286+V286</f>
        <v>0</v>
      </c>
      <c r="I286" s="205"/>
      <c r="J286" s="331"/>
      <c r="K286" s="219"/>
      <c r="L286" s="219"/>
      <c r="M286" s="219"/>
      <c r="N286" s="205"/>
      <c r="O286" s="205"/>
      <c r="P286" s="205"/>
      <c r="Q286" s="205"/>
      <c r="R286" s="205"/>
      <c r="S286" s="205"/>
      <c r="T286" s="205"/>
      <c r="U286" s="205"/>
      <c r="V286" s="205">
        <f>J286+K286+L286+M286+N286+O286+P286+Q286+R286+S286+T286+U286</f>
        <v>0</v>
      </c>
      <c r="W286" s="194">
        <v>0</v>
      </c>
      <c r="X286" s="195">
        <f>E286-H286</f>
        <v>20000</v>
      </c>
      <c r="Y286" s="195">
        <f t="shared" si="130"/>
        <v>0</v>
      </c>
      <c r="Z286" s="43"/>
      <c r="AA286" s="43"/>
      <c r="AB286" s="43"/>
      <c r="AC286" s="43"/>
      <c r="AD286" s="43"/>
      <c r="AE286" s="43"/>
      <c r="AF286" s="43"/>
      <c r="AG286" s="16"/>
      <c r="AH286" s="16"/>
      <c r="AI286" s="16"/>
      <c r="AJ286" s="16"/>
      <c r="AK286" s="16"/>
      <c r="AL286" s="16"/>
    </row>
    <row r="287" spans="1:38" ht="36.75" customHeight="1">
      <c r="A287" s="84"/>
      <c r="B287" s="93">
        <v>3717520</v>
      </c>
      <c r="C287" s="262" t="s">
        <v>94</v>
      </c>
      <c r="D287" s="264"/>
      <c r="E287" s="212">
        <f>E288</f>
        <v>30000</v>
      </c>
      <c r="F287" s="212">
        <f t="shared" ref="F287:X287" si="155">F288</f>
        <v>0</v>
      </c>
      <c r="G287" s="212">
        <f t="shared" si="155"/>
        <v>0</v>
      </c>
      <c r="H287" s="212">
        <f t="shared" si="155"/>
        <v>0</v>
      </c>
      <c r="I287" s="212">
        <f t="shared" si="155"/>
        <v>0</v>
      </c>
      <c r="J287" s="212">
        <f t="shared" si="155"/>
        <v>0</v>
      </c>
      <c r="K287" s="212">
        <f t="shared" si="155"/>
        <v>0</v>
      </c>
      <c r="L287" s="212">
        <f t="shared" si="155"/>
        <v>0</v>
      </c>
      <c r="M287" s="212">
        <f t="shared" si="155"/>
        <v>0</v>
      </c>
      <c r="N287" s="212">
        <f t="shared" si="155"/>
        <v>0</v>
      </c>
      <c r="O287" s="212">
        <f t="shared" si="155"/>
        <v>0</v>
      </c>
      <c r="P287" s="212">
        <f t="shared" si="155"/>
        <v>0</v>
      </c>
      <c r="Q287" s="212">
        <f t="shared" si="155"/>
        <v>0</v>
      </c>
      <c r="R287" s="212">
        <f t="shared" si="155"/>
        <v>0</v>
      </c>
      <c r="S287" s="212">
        <f t="shared" si="155"/>
        <v>0</v>
      </c>
      <c r="T287" s="212">
        <f t="shared" si="155"/>
        <v>0</v>
      </c>
      <c r="U287" s="212">
        <f t="shared" si="155"/>
        <v>0</v>
      </c>
      <c r="V287" s="212">
        <f t="shared" si="155"/>
        <v>0</v>
      </c>
      <c r="W287" s="212">
        <f t="shared" si="155"/>
        <v>0</v>
      </c>
      <c r="X287" s="212">
        <f t="shared" si="155"/>
        <v>30000</v>
      </c>
      <c r="Y287" s="195">
        <f t="shared" si="130"/>
        <v>0</v>
      </c>
      <c r="Z287" s="43"/>
      <c r="AA287" s="43"/>
      <c r="AB287" s="43"/>
      <c r="AC287" s="43"/>
      <c r="AD287" s="43"/>
      <c r="AE287" s="43"/>
      <c r="AF287" s="43"/>
      <c r="AG287" s="16"/>
      <c r="AH287" s="16"/>
      <c r="AI287" s="16"/>
      <c r="AJ287" s="16"/>
      <c r="AK287" s="16"/>
      <c r="AL287" s="16"/>
    </row>
    <row r="288" spans="1:38" ht="57.75" customHeight="1">
      <c r="A288" s="46"/>
      <c r="B288" s="59">
        <v>3110</v>
      </c>
      <c r="C288" s="130" t="s">
        <v>59</v>
      </c>
      <c r="D288" s="256" t="s">
        <v>104</v>
      </c>
      <c r="E288" s="210">
        <v>30000</v>
      </c>
      <c r="F288" s="205"/>
      <c r="G288" s="205"/>
      <c r="H288" s="205">
        <f>I288+V288</f>
        <v>0</v>
      </c>
      <c r="I288" s="205"/>
      <c r="J288" s="331"/>
      <c r="K288" s="219"/>
      <c r="L288" s="219"/>
      <c r="M288" s="219"/>
      <c r="N288" s="205"/>
      <c r="O288" s="205"/>
      <c r="P288" s="205"/>
      <c r="Q288" s="205"/>
      <c r="R288" s="205"/>
      <c r="S288" s="205"/>
      <c r="T288" s="205"/>
      <c r="U288" s="205"/>
      <c r="V288" s="205">
        <f>J288+K288+L288</f>
        <v>0</v>
      </c>
      <c r="W288" s="194">
        <v>0</v>
      </c>
      <c r="X288" s="195">
        <f>E288-H288</f>
        <v>30000</v>
      </c>
      <c r="Y288" s="195">
        <f t="shared" si="130"/>
        <v>0</v>
      </c>
      <c r="Z288" s="43"/>
      <c r="AA288" s="43"/>
      <c r="AB288" s="43"/>
      <c r="AC288" s="43"/>
      <c r="AD288" s="43"/>
      <c r="AE288" s="43"/>
      <c r="AF288" s="43"/>
      <c r="AG288" s="16"/>
      <c r="AH288" s="16"/>
      <c r="AI288" s="16"/>
      <c r="AJ288" s="16"/>
      <c r="AK288" s="16"/>
      <c r="AL288" s="16"/>
    </row>
    <row r="289" spans="1:38" ht="33.75" customHeight="1">
      <c r="A289" s="148"/>
      <c r="B289" s="151"/>
      <c r="C289" s="150"/>
      <c r="D289" s="362" t="s">
        <v>23</v>
      </c>
      <c r="E289" s="206">
        <f t="shared" ref="E289:X289" si="156">E53+E108+E157+E189+E205+E284+E172+E275</f>
        <v>77102211.140000001</v>
      </c>
      <c r="F289" s="206">
        <f t="shared" si="156"/>
        <v>0</v>
      </c>
      <c r="G289" s="206">
        <f t="shared" si="156"/>
        <v>0</v>
      </c>
      <c r="H289" s="206">
        <f t="shared" si="156"/>
        <v>6423193.2300000004</v>
      </c>
      <c r="I289" s="206">
        <f t="shared" si="156"/>
        <v>6423193.2300000004</v>
      </c>
      <c r="J289" s="206">
        <f t="shared" si="156"/>
        <v>0</v>
      </c>
      <c r="K289" s="206">
        <f t="shared" si="156"/>
        <v>0</v>
      </c>
      <c r="L289" s="206">
        <f t="shared" si="156"/>
        <v>0</v>
      </c>
      <c r="M289" s="206">
        <f t="shared" si="156"/>
        <v>0</v>
      </c>
      <c r="N289" s="206">
        <f t="shared" si="156"/>
        <v>0</v>
      </c>
      <c r="O289" s="206">
        <f t="shared" si="156"/>
        <v>0</v>
      </c>
      <c r="P289" s="206">
        <f t="shared" si="156"/>
        <v>0</v>
      </c>
      <c r="Q289" s="206">
        <f t="shared" si="156"/>
        <v>0</v>
      </c>
      <c r="R289" s="206">
        <f t="shared" si="156"/>
        <v>0</v>
      </c>
      <c r="S289" s="206">
        <f t="shared" si="156"/>
        <v>0</v>
      </c>
      <c r="T289" s="206">
        <f t="shared" si="156"/>
        <v>0</v>
      </c>
      <c r="U289" s="206">
        <f t="shared" si="156"/>
        <v>0</v>
      </c>
      <c r="V289" s="206">
        <f t="shared" si="156"/>
        <v>0</v>
      </c>
      <c r="W289" s="206">
        <f t="shared" si="156"/>
        <v>6423193.2300000004</v>
      </c>
      <c r="X289" s="206">
        <f t="shared" si="156"/>
        <v>70679017.909999996</v>
      </c>
      <c r="Y289" s="195">
        <f t="shared" si="130"/>
        <v>8.3307510057486525</v>
      </c>
      <c r="Z289" s="78"/>
      <c r="AA289" s="78"/>
      <c r="AB289" s="78"/>
      <c r="AC289" s="78"/>
      <c r="AD289" s="78"/>
      <c r="AE289" s="78"/>
      <c r="AF289" s="78"/>
      <c r="AG289" s="16"/>
      <c r="AH289" s="16"/>
      <c r="AI289" s="16"/>
      <c r="AJ289" s="16"/>
      <c r="AK289" s="16"/>
      <c r="AL289" s="16"/>
    </row>
    <row r="290" spans="1:38" ht="46.5" customHeight="1">
      <c r="A290" s="95"/>
      <c r="B290" s="96"/>
      <c r="C290" s="97"/>
      <c r="D290" s="363" t="s">
        <v>24</v>
      </c>
      <c r="E290" s="228">
        <f t="shared" ref="E290:X290" si="157">E52+E289</f>
        <v>82208063.439999998</v>
      </c>
      <c r="F290" s="229">
        <f t="shared" si="157"/>
        <v>0</v>
      </c>
      <c r="G290" s="229">
        <f t="shared" si="157"/>
        <v>0</v>
      </c>
      <c r="H290" s="228">
        <f t="shared" si="157"/>
        <v>8039045.5300000003</v>
      </c>
      <c r="I290" s="228">
        <f t="shared" si="157"/>
        <v>8039045.5300000003</v>
      </c>
      <c r="J290" s="228">
        <f t="shared" si="157"/>
        <v>0</v>
      </c>
      <c r="K290" s="228">
        <f t="shared" si="157"/>
        <v>0</v>
      </c>
      <c r="L290" s="228">
        <f t="shared" si="157"/>
        <v>0</v>
      </c>
      <c r="M290" s="228">
        <f t="shared" si="157"/>
        <v>0</v>
      </c>
      <c r="N290" s="228">
        <f t="shared" si="157"/>
        <v>0</v>
      </c>
      <c r="O290" s="228">
        <f t="shared" si="157"/>
        <v>0</v>
      </c>
      <c r="P290" s="228">
        <f t="shared" si="157"/>
        <v>0</v>
      </c>
      <c r="Q290" s="228">
        <f t="shared" si="157"/>
        <v>0</v>
      </c>
      <c r="R290" s="228">
        <f t="shared" si="157"/>
        <v>0</v>
      </c>
      <c r="S290" s="228">
        <f t="shared" si="157"/>
        <v>0</v>
      </c>
      <c r="T290" s="228">
        <f t="shared" si="157"/>
        <v>0</v>
      </c>
      <c r="U290" s="228">
        <f t="shared" si="157"/>
        <v>0</v>
      </c>
      <c r="V290" s="228">
        <f t="shared" si="157"/>
        <v>0</v>
      </c>
      <c r="W290" s="228">
        <f t="shared" si="157"/>
        <v>8039045.5300000003</v>
      </c>
      <c r="X290" s="228">
        <f t="shared" si="157"/>
        <v>74169017.909999996</v>
      </c>
      <c r="Y290" s="195">
        <f t="shared" si="130"/>
        <v>9.7789014770641582</v>
      </c>
      <c r="Z290" s="78"/>
      <c r="AA290" s="78"/>
      <c r="AB290" s="78"/>
      <c r="AC290" s="78"/>
      <c r="AD290" s="78"/>
      <c r="AE290" s="78"/>
      <c r="AF290" s="78"/>
      <c r="AG290" s="16"/>
      <c r="AH290" s="16"/>
      <c r="AI290" s="16"/>
      <c r="AJ290" s="16"/>
      <c r="AK290" s="16"/>
      <c r="AL290" s="16"/>
    </row>
    <row r="291" spans="1:38" s="368" customFormat="1" ht="36.75" customHeight="1">
      <c r="A291" s="364"/>
      <c r="B291" s="365"/>
      <c r="C291" s="366"/>
      <c r="D291" s="369" t="s">
        <v>220</v>
      </c>
      <c r="E291" s="358">
        <f>E290-E292</f>
        <v>80014149.340000004</v>
      </c>
      <c r="F291" s="358">
        <f t="shared" ref="F291:X291" si="158">F290-F292</f>
        <v>0</v>
      </c>
      <c r="G291" s="358">
        <f t="shared" si="158"/>
        <v>0</v>
      </c>
      <c r="H291" s="358">
        <f t="shared" si="158"/>
        <v>7287943.2300000004</v>
      </c>
      <c r="I291" s="358">
        <f t="shared" si="158"/>
        <v>7287943.2300000004</v>
      </c>
      <c r="J291" s="358">
        <f t="shared" si="158"/>
        <v>0</v>
      </c>
      <c r="K291" s="358">
        <f t="shared" si="158"/>
        <v>0</v>
      </c>
      <c r="L291" s="358">
        <f t="shared" si="158"/>
        <v>0</v>
      </c>
      <c r="M291" s="358">
        <f t="shared" si="158"/>
        <v>0</v>
      </c>
      <c r="N291" s="358">
        <f t="shared" si="158"/>
        <v>0</v>
      </c>
      <c r="O291" s="358">
        <f t="shared" si="158"/>
        <v>0</v>
      </c>
      <c r="P291" s="358">
        <f t="shared" si="158"/>
        <v>0</v>
      </c>
      <c r="Q291" s="358">
        <f t="shared" si="158"/>
        <v>0</v>
      </c>
      <c r="R291" s="358">
        <f t="shared" si="158"/>
        <v>0</v>
      </c>
      <c r="S291" s="358">
        <f t="shared" si="158"/>
        <v>0</v>
      </c>
      <c r="T291" s="358">
        <f t="shared" si="158"/>
        <v>0</v>
      </c>
      <c r="U291" s="358">
        <f t="shared" si="158"/>
        <v>0</v>
      </c>
      <c r="V291" s="358">
        <f t="shared" si="158"/>
        <v>0</v>
      </c>
      <c r="W291" s="358">
        <f t="shared" si="158"/>
        <v>7287943.2300000004</v>
      </c>
      <c r="X291" s="358">
        <f t="shared" si="158"/>
        <v>72726206.109999999</v>
      </c>
      <c r="Y291" s="367"/>
      <c r="Z291" s="367"/>
      <c r="AA291" s="367"/>
      <c r="AB291" s="367"/>
      <c r="AC291" s="367"/>
      <c r="AD291" s="367"/>
      <c r="AE291" s="367"/>
      <c r="AF291" s="367"/>
      <c r="AG291" s="367"/>
      <c r="AH291" s="367"/>
      <c r="AI291" s="367"/>
      <c r="AJ291" s="367"/>
      <c r="AK291" s="367"/>
      <c r="AL291" s="367"/>
    </row>
    <row r="292" spans="1:38" ht="39.75" customHeight="1">
      <c r="A292" s="46"/>
      <c r="B292" s="44"/>
      <c r="C292" s="47"/>
      <c r="D292" s="361" t="s">
        <v>209</v>
      </c>
      <c r="E292" s="359">
        <f>SUM(E293:E296)</f>
        <v>2193914.1</v>
      </c>
      <c r="F292" s="359">
        <f t="shared" ref="F292:X292" si="159">SUM(F293:F296)</f>
        <v>0</v>
      </c>
      <c r="G292" s="359">
        <f t="shared" si="159"/>
        <v>0</v>
      </c>
      <c r="H292" s="359">
        <f t="shared" si="159"/>
        <v>751102.3</v>
      </c>
      <c r="I292" s="359">
        <f t="shared" si="159"/>
        <v>751102.3</v>
      </c>
      <c r="J292" s="359">
        <f t="shared" si="159"/>
        <v>0</v>
      </c>
      <c r="K292" s="359">
        <f t="shared" si="159"/>
        <v>0</v>
      </c>
      <c r="L292" s="359">
        <f t="shared" si="159"/>
        <v>0</v>
      </c>
      <c r="M292" s="359">
        <f t="shared" si="159"/>
        <v>0</v>
      </c>
      <c r="N292" s="359">
        <f t="shared" si="159"/>
        <v>0</v>
      </c>
      <c r="O292" s="359">
        <f t="shared" si="159"/>
        <v>0</v>
      </c>
      <c r="P292" s="359">
        <f t="shared" si="159"/>
        <v>0</v>
      </c>
      <c r="Q292" s="359">
        <f t="shared" si="159"/>
        <v>0</v>
      </c>
      <c r="R292" s="359">
        <f t="shared" si="159"/>
        <v>0</v>
      </c>
      <c r="S292" s="359">
        <f t="shared" si="159"/>
        <v>0</v>
      </c>
      <c r="T292" s="359">
        <f t="shared" si="159"/>
        <v>0</v>
      </c>
      <c r="U292" s="359">
        <f t="shared" si="159"/>
        <v>0</v>
      </c>
      <c r="V292" s="359">
        <f t="shared" si="159"/>
        <v>0</v>
      </c>
      <c r="W292" s="359">
        <f t="shared" si="159"/>
        <v>751102.3</v>
      </c>
      <c r="X292" s="359">
        <f t="shared" si="159"/>
        <v>1442811.8</v>
      </c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</row>
    <row r="293" spans="1:38" ht="140.25" customHeight="1">
      <c r="A293" s="46"/>
      <c r="B293" s="49"/>
      <c r="C293" s="342" t="s">
        <v>210</v>
      </c>
      <c r="D293" s="131" t="s">
        <v>195</v>
      </c>
      <c r="E293" s="213">
        <f>E131</f>
        <v>46761.8</v>
      </c>
      <c r="F293" s="353">
        <f t="shared" ref="F293:X293" si="160">F131</f>
        <v>0</v>
      </c>
      <c r="G293" s="353">
        <f t="shared" si="160"/>
        <v>0</v>
      </c>
      <c r="H293" s="213">
        <f t="shared" si="160"/>
        <v>0</v>
      </c>
      <c r="I293" s="343"/>
      <c r="J293" s="343"/>
      <c r="K293" s="343"/>
      <c r="L293" s="343"/>
      <c r="M293" s="343"/>
      <c r="N293" s="343"/>
      <c r="O293" s="343"/>
      <c r="P293" s="343"/>
      <c r="Q293" s="343"/>
      <c r="R293" s="343"/>
      <c r="S293" s="343"/>
      <c r="T293" s="343"/>
      <c r="U293" s="343"/>
      <c r="V293" s="213">
        <f t="shared" si="160"/>
        <v>0</v>
      </c>
      <c r="W293" s="213">
        <f t="shared" si="160"/>
        <v>0</v>
      </c>
      <c r="X293" s="213">
        <f t="shared" si="160"/>
        <v>46761.8</v>
      </c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</row>
    <row r="294" spans="1:38" ht="80.25" customHeight="1">
      <c r="A294" s="46"/>
      <c r="B294" s="49"/>
      <c r="C294" s="342" t="s">
        <v>210</v>
      </c>
      <c r="D294" s="249" t="s">
        <v>208</v>
      </c>
      <c r="E294" s="213">
        <f>E133</f>
        <v>156050</v>
      </c>
      <c r="F294" s="213">
        <f t="shared" ref="F294:X294" si="161">F133</f>
        <v>0</v>
      </c>
      <c r="G294" s="213">
        <f t="shared" si="161"/>
        <v>0</v>
      </c>
      <c r="H294" s="213">
        <f t="shared" si="161"/>
        <v>0</v>
      </c>
      <c r="I294" s="346"/>
      <c r="J294" s="346"/>
      <c r="K294" s="346"/>
      <c r="L294" s="346"/>
      <c r="M294" s="346"/>
      <c r="N294" s="346"/>
      <c r="O294" s="346"/>
      <c r="P294" s="346"/>
      <c r="Q294" s="346"/>
      <c r="R294" s="346"/>
      <c r="S294" s="346"/>
      <c r="T294" s="346"/>
      <c r="U294" s="346"/>
      <c r="V294" s="213">
        <f t="shared" si="161"/>
        <v>0</v>
      </c>
      <c r="W294" s="213">
        <f t="shared" si="161"/>
        <v>0</v>
      </c>
      <c r="X294" s="213">
        <f t="shared" si="161"/>
        <v>156050</v>
      </c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</row>
    <row r="295" spans="1:38" ht="18" customHeight="1">
      <c r="A295" s="46"/>
      <c r="B295" s="49"/>
      <c r="C295" s="342"/>
      <c r="D295" s="356"/>
      <c r="E295" s="351"/>
      <c r="F295" s="351">
        <f t="shared" ref="F295:G295" si="162">F293+F294</f>
        <v>0</v>
      </c>
      <c r="G295" s="351">
        <f t="shared" si="162"/>
        <v>0</v>
      </c>
      <c r="H295" s="351"/>
      <c r="I295" s="346"/>
      <c r="J295" s="346"/>
      <c r="K295" s="346"/>
      <c r="L295" s="346"/>
      <c r="M295" s="346"/>
      <c r="N295" s="346"/>
      <c r="O295" s="346"/>
      <c r="P295" s="346"/>
      <c r="Q295" s="346"/>
      <c r="R295" s="346"/>
      <c r="S295" s="346"/>
      <c r="T295" s="346"/>
      <c r="U295" s="346"/>
      <c r="V295" s="351">
        <f>V293+V294</f>
        <v>0</v>
      </c>
      <c r="W295" s="351"/>
      <c r="X295" s="351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</row>
    <row r="296" spans="1:38" ht="96" customHeight="1">
      <c r="A296" s="46"/>
      <c r="B296" s="49"/>
      <c r="C296" s="354" t="s">
        <v>210</v>
      </c>
      <c r="D296" s="355" t="s">
        <v>215</v>
      </c>
      <c r="E296" s="213">
        <f>E11</f>
        <v>1991102.3</v>
      </c>
      <c r="F296" s="350">
        <f t="shared" ref="F296:X296" si="163">F11</f>
        <v>0</v>
      </c>
      <c r="G296" s="350">
        <f t="shared" si="163"/>
        <v>0</v>
      </c>
      <c r="H296" s="213">
        <f t="shared" si="163"/>
        <v>751102.3</v>
      </c>
      <c r="I296" s="213">
        <f t="shared" si="163"/>
        <v>751102.3</v>
      </c>
      <c r="J296" s="213">
        <f t="shared" si="163"/>
        <v>0</v>
      </c>
      <c r="K296" s="213">
        <f t="shared" si="163"/>
        <v>0</v>
      </c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>
        <f t="shared" si="163"/>
        <v>0</v>
      </c>
      <c r="W296" s="213">
        <f t="shared" si="163"/>
        <v>751102.3</v>
      </c>
      <c r="X296" s="213">
        <f t="shared" si="163"/>
        <v>1240000</v>
      </c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</row>
    <row r="297" spans="1:38" ht="22.5" customHeight="1">
      <c r="A297" s="46"/>
      <c r="B297" s="49"/>
      <c r="C297" s="50"/>
      <c r="D297" s="9"/>
      <c r="E297" s="350"/>
      <c r="F297" s="214"/>
      <c r="G297" s="214"/>
      <c r="H297" s="214"/>
      <c r="I297" s="347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352"/>
      <c r="W297" s="352"/>
      <c r="X297" s="352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</row>
    <row r="298" spans="1:38" ht="37.5" customHeight="1">
      <c r="A298" s="46"/>
      <c r="B298" s="49"/>
      <c r="C298" s="52"/>
      <c r="D298" s="360" t="s">
        <v>211</v>
      </c>
      <c r="E298" s="351">
        <f>SUM(E299:E305)</f>
        <v>608448</v>
      </c>
      <c r="F298" s="351">
        <f t="shared" ref="F298:X298" si="164">SUM(F299:F305)</f>
        <v>0</v>
      </c>
      <c r="G298" s="351">
        <f t="shared" si="164"/>
        <v>0</v>
      </c>
      <c r="H298" s="351">
        <f t="shared" si="164"/>
        <v>0</v>
      </c>
      <c r="I298" s="351">
        <f t="shared" si="164"/>
        <v>0</v>
      </c>
      <c r="J298" s="351">
        <f t="shared" si="164"/>
        <v>0</v>
      </c>
      <c r="K298" s="351">
        <f t="shared" si="164"/>
        <v>0</v>
      </c>
      <c r="L298" s="351">
        <f t="shared" si="164"/>
        <v>0</v>
      </c>
      <c r="M298" s="351">
        <f t="shared" si="164"/>
        <v>0</v>
      </c>
      <c r="N298" s="351">
        <f t="shared" si="164"/>
        <v>0</v>
      </c>
      <c r="O298" s="351">
        <f t="shared" si="164"/>
        <v>0</v>
      </c>
      <c r="P298" s="351">
        <f t="shared" si="164"/>
        <v>0</v>
      </c>
      <c r="Q298" s="351">
        <f t="shared" si="164"/>
        <v>0</v>
      </c>
      <c r="R298" s="351">
        <f t="shared" si="164"/>
        <v>0</v>
      </c>
      <c r="S298" s="351">
        <f t="shared" si="164"/>
        <v>0</v>
      </c>
      <c r="T298" s="351">
        <f t="shared" si="164"/>
        <v>0</v>
      </c>
      <c r="U298" s="351">
        <f t="shared" si="164"/>
        <v>0</v>
      </c>
      <c r="V298" s="351">
        <f t="shared" si="164"/>
        <v>0</v>
      </c>
      <c r="W298" s="351">
        <f t="shared" si="164"/>
        <v>0</v>
      </c>
      <c r="X298" s="351">
        <f t="shared" si="164"/>
        <v>608448</v>
      </c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</row>
    <row r="299" spans="1:38" ht="38.25" customHeight="1">
      <c r="A299" s="46"/>
      <c r="B299" s="44"/>
      <c r="C299" s="344" t="s">
        <v>212</v>
      </c>
      <c r="D299" s="284" t="s">
        <v>189</v>
      </c>
      <c r="E299" s="213">
        <f>E69</f>
        <v>63499</v>
      </c>
      <c r="F299" s="213">
        <f>F69</f>
        <v>0</v>
      </c>
      <c r="G299" s="213">
        <f>G69</f>
        <v>0</v>
      </c>
      <c r="H299" s="213">
        <f>H69</f>
        <v>0</v>
      </c>
      <c r="I299" s="348"/>
      <c r="J299" s="348"/>
      <c r="K299" s="348"/>
      <c r="L299" s="348"/>
      <c r="M299" s="348"/>
      <c r="N299" s="348"/>
      <c r="O299" s="348"/>
      <c r="P299" s="348"/>
      <c r="Q299" s="348"/>
      <c r="R299" s="348"/>
      <c r="S299" s="348"/>
      <c r="T299" s="348"/>
      <c r="U299" s="213"/>
      <c r="V299" s="213">
        <f>V69</f>
        <v>0</v>
      </c>
      <c r="W299" s="213">
        <f>W69</f>
        <v>0</v>
      </c>
      <c r="X299" s="213">
        <f>X69</f>
        <v>63499</v>
      </c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</row>
    <row r="300" spans="1:38" ht="83.25" customHeight="1">
      <c r="A300" s="46"/>
      <c r="B300" s="49"/>
      <c r="C300" s="344" t="s">
        <v>210</v>
      </c>
      <c r="D300" s="131" t="s">
        <v>191</v>
      </c>
      <c r="E300" s="213">
        <v>220450</v>
      </c>
      <c r="F300" s="83"/>
      <c r="G300" s="83"/>
      <c r="H300" s="213">
        <f>H70</f>
        <v>0</v>
      </c>
      <c r="I300" s="1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83"/>
      <c r="V300" s="213">
        <f t="shared" ref="V300" si="165">V70</f>
        <v>0</v>
      </c>
      <c r="W300" s="83"/>
      <c r="X300" s="195">
        <f>E300-H300</f>
        <v>220450</v>
      </c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</row>
    <row r="301" spans="1:38" ht="42.75" customHeight="1">
      <c r="A301" s="46"/>
      <c r="B301" s="44"/>
      <c r="C301" s="344" t="s">
        <v>210</v>
      </c>
      <c r="D301" s="131" t="s">
        <v>192</v>
      </c>
      <c r="E301" s="213">
        <v>167500</v>
      </c>
      <c r="F301" s="83"/>
      <c r="G301" s="83"/>
      <c r="H301" s="213">
        <f t="shared" ref="H301" si="166">H71</f>
        <v>0</v>
      </c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83"/>
      <c r="V301" s="213">
        <f t="shared" ref="V301" si="167">V71</f>
        <v>0</v>
      </c>
      <c r="W301" s="83"/>
      <c r="X301" s="195">
        <f t="shared" ref="X301:X305" si="168">E301-H301</f>
        <v>167500</v>
      </c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</row>
    <row r="302" spans="1:38" ht="54.75" hidden="1" customHeight="1">
      <c r="A302" s="19"/>
      <c r="B302" s="30"/>
      <c r="C302" s="345"/>
      <c r="D302" s="99"/>
      <c r="E302" s="339"/>
      <c r="F302" s="83"/>
      <c r="G302" s="83"/>
      <c r="H302" s="213">
        <f t="shared" ref="H302" si="169">H72</f>
        <v>0</v>
      </c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83"/>
      <c r="V302" s="213">
        <f t="shared" ref="V302" si="170">V72</f>
        <v>0</v>
      </c>
      <c r="W302" s="83"/>
      <c r="X302" s="195">
        <f t="shared" si="168"/>
        <v>0</v>
      </c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</row>
    <row r="303" spans="1:38" ht="49.5" customHeight="1">
      <c r="A303" s="19"/>
      <c r="B303" s="22"/>
      <c r="C303" s="345" t="s">
        <v>213</v>
      </c>
      <c r="D303" s="99" t="s">
        <v>198</v>
      </c>
      <c r="E303" s="339">
        <v>23000</v>
      </c>
      <c r="F303" s="83"/>
      <c r="G303" s="83"/>
      <c r="H303" s="213">
        <f t="shared" ref="H303" si="171">H73</f>
        <v>0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83"/>
      <c r="V303" s="213">
        <f t="shared" ref="V303" si="172">V73</f>
        <v>0</v>
      </c>
      <c r="W303" s="83"/>
      <c r="X303" s="195">
        <f t="shared" si="168"/>
        <v>23000</v>
      </c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</row>
    <row r="304" spans="1:38" ht="52.5" customHeight="1">
      <c r="A304" s="19"/>
      <c r="B304" s="22"/>
      <c r="C304" s="345" t="s">
        <v>213</v>
      </c>
      <c r="D304" s="99" t="s">
        <v>198</v>
      </c>
      <c r="E304" s="213">
        <v>34000</v>
      </c>
      <c r="F304" s="83"/>
      <c r="G304" s="83"/>
      <c r="H304" s="213">
        <f t="shared" ref="H304" si="173">H74</f>
        <v>0</v>
      </c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83"/>
      <c r="V304" s="213">
        <f t="shared" ref="V304" si="174">V74</f>
        <v>0</v>
      </c>
      <c r="W304" s="83"/>
      <c r="X304" s="195">
        <f t="shared" si="168"/>
        <v>34000</v>
      </c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</row>
    <row r="305" spans="1:38" ht="55.5" customHeight="1">
      <c r="A305" s="19"/>
      <c r="B305" s="30"/>
      <c r="C305" s="345" t="s">
        <v>214</v>
      </c>
      <c r="D305" s="266" t="s">
        <v>200</v>
      </c>
      <c r="E305" s="213">
        <v>99999</v>
      </c>
      <c r="F305" s="83"/>
      <c r="G305" s="83"/>
      <c r="H305" s="213">
        <f t="shared" ref="H305" si="175">H75</f>
        <v>0</v>
      </c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83"/>
      <c r="V305" s="213">
        <f t="shared" ref="V305" si="176">V75</f>
        <v>0</v>
      </c>
      <c r="W305" s="83"/>
      <c r="X305" s="195">
        <f t="shared" si="168"/>
        <v>99999</v>
      </c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1:38" ht="55.5" customHeight="1">
      <c r="A306" s="19"/>
      <c r="B306" s="22"/>
      <c r="C306" s="23"/>
      <c r="D306" s="349"/>
      <c r="E306" s="351"/>
      <c r="F306" s="351">
        <f t="shared" ref="F306:G306" si="177">F299+F300+F301+F302+F303+F304+F305</f>
        <v>0</v>
      </c>
      <c r="G306" s="351">
        <f t="shared" si="177"/>
        <v>0</v>
      </c>
      <c r="H306" s="351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83"/>
      <c r="V306" s="357">
        <f t="shared" ref="V306" si="178">V299+V300+V301+V302+V303+V304+V305</f>
        <v>0</v>
      </c>
      <c r="W306" s="357"/>
      <c r="X306" s="357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1:38" ht="21.75" customHeight="1">
      <c r="A307" s="19"/>
      <c r="B307" s="22"/>
      <c r="C307" s="20"/>
      <c r="D307" s="9"/>
      <c r="E307" s="11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</row>
    <row r="308" spans="1:38" ht="19.5" customHeight="1">
      <c r="A308" s="19"/>
      <c r="B308" s="30"/>
      <c r="C308" s="24"/>
      <c r="D308" s="9"/>
      <c r="E308" s="14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</row>
    <row r="309" spans="1:38" ht="21.75" customHeight="1">
      <c r="A309" s="19"/>
      <c r="B309" s="22"/>
      <c r="C309" s="20"/>
      <c r="D309" s="9"/>
      <c r="E309" s="11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</row>
    <row r="310" spans="1:38" ht="21.75" customHeight="1">
      <c r="A310" s="46"/>
      <c r="B310" s="44"/>
      <c r="C310" s="51"/>
      <c r="D310" s="9"/>
      <c r="E310" s="14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</row>
    <row r="311" spans="1:38" ht="21.75" customHeight="1">
      <c r="A311" s="46"/>
      <c r="B311" s="49"/>
      <c r="C311" s="52"/>
      <c r="D311" s="9"/>
      <c r="E311" s="11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</row>
    <row r="312" spans="1:38" ht="32.25" customHeight="1">
      <c r="A312" s="46"/>
      <c r="B312" s="58"/>
      <c r="C312" s="51"/>
      <c r="D312" s="9"/>
      <c r="E312" s="14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</row>
    <row r="313" spans="1:38" ht="22.5" customHeight="1">
      <c r="A313" s="46"/>
      <c r="B313" s="58"/>
      <c r="C313" s="54"/>
      <c r="D313" s="9"/>
      <c r="E313" s="14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</row>
    <row r="314" spans="1:38" ht="22.5" customHeight="1">
      <c r="A314" s="46"/>
      <c r="B314" s="59"/>
      <c r="C314" s="50"/>
      <c r="D314" s="9"/>
      <c r="E314" s="11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</row>
    <row r="315" spans="1:38" ht="33.75" customHeight="1">
      <c r="A315" s="46"/>
      <c r="B315" s="60"/>
      <c r="C315" s="47"/>
      <c r="D315" s="9"/>
      <c r="E315" s="12"/>
      <c r="F315" s="18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</row>
    <row r="316" spans="1:38" ht="20.25">
      <c r="A316" s="46"/>
      <c r="B316" s="60"/>
      <c r="C316" s="55"/>
      <c r="D316" s="9"/>
      <c r="E316" s="12"/>
      <c r="F316" s="18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</row>
    <row r="317" spans="1:38" ht="25.5" customHeight="1">
      <c r="A317" s="46"/>
      <c r="B317" s="61"/>
      <c r="C317" s="56"/>
      <c r="D317" s="8"/>
      <c r="E317" s="10"/>
      <c r="F317" s="18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</row>
    <row r="318" spans="1:38" ht="25.5" customHeight="1">
      <c r="A318" s="46"/>
      <c r="B318" s="62"/>
      <c r="C318" s="55"/>
      <c r="D318" s="8"/>
      <c r="E318" s="12"/>
      <c r="F318" s="18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</row>
    <row r="319" spans="1:38" ht="33" customHeight="1">
      <c r="A319" s="46"/>
      <c r="B319" s="61"/>
      <c r="C319" s="52"/>
      <c r="D319" s="8"/>
      <c r="E319" s="10"/>
      <c r="F319" s="18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</row>
    <row r="320" spans="1:38" ht="21" customHeight="1">
      <c r="A320" s="46"/>
      <c r="B320" s="63"/>
      <c r="C320" s="50"/>
      <c r="D320" s="37"/>
      <c r="E320" s="11"/>
      <c r="F320" s="1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</row>
    <row r="321" spans="1:38" ht="22.5" customHeight="1">
      <c r="A321" s="46"/>
      <c r="B321" s="62"/>
      <c r="C321" s="53"/>
      <c r="D321" s="37"/>
      <c r="E321" s="14"/>
      <c r="F321" s="18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 ht="20.25">
      <c r="A322" s="46"/>
      <c r="B322" s="61"/>
      <c r="C322" s="52"/>
      <c r="D322" s="13"/>
      <c r="E322" s="11"/>
      <c r="F322" s="18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 ht="36.75" customHeight="1">
      <c r="A323" s="46"/>
      <c r="B323" s="44"/>
      <c r="C323" s="57"/>
      <c r="D323" s="13"/>
      <c r="E323" s="14"/>
      <c r="F323" s="18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 ht="23.25" customHeight="1">
      <c r="A324" s="46"/>
      <c r="B324" s="64"/>
      <c r="C324" s="47"/>
      <c r="D324" s="13"/>
      <c r="E324" s="14"/>
      <c r="F324" s="1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 ht="31.5" customHeight="1">
      <c r="A325" s="46"/>
      <c r="B325" s="49"/>
      <c r="C325" s="23"/>
      <c r="D325" s="13"/>
      <c r="E325" s="11"/>
      <c r="F325" s="18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 ht="20.25">
      <c r="A326" s="46"/>
      <c r="B326" s="61"/>
      <c r="C326" s="25"/>
      <c r="D326" s="36"/>
      <c r="E326" s="14"/>
      <c r="F326" s="18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 ht="20.25">
      <c r="A327" s="46"/>
      <c r="B327" s="61"/>
      <c r="C327" s="23"/>
      <c r="D327" s="36"/>
      <c r="E327" s="14"/>
      <c r="F327" s="31"/>
      <c r="G327" s="32"/>
      <c r="H327" s="32"/>
      <c r="I327" s="32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 s="33" customFormat="1" ht="18">
      <c r="B328" s="26"/>
      <c r="C328" s="27"/>
      <c r="D328" s="28"/>
      <c r="E328" s="29"/>
      <c r="F328" s="34"/>
    </row>
    <row r="329" spans="1:38" s="33" customFormat="1" ht="18">
      <c r="B329" s="26"/>
      <c r="C329" s="27"/>
      <c r="D329" s="28"/>
      <c r="E329" s="29"/>
      <c r="F329" s="34"/>
    </row>
    <row r="330" spans="1:38" s="33" customFormat="1" ht="20.25">
      <c r="B330" s="26"/>
      <c r="C330" s="39"/>
      <c r="D330" s="40"/>
      <c r="E330" s="35"/>
      <c r="F330" s="34"/>
    </row>
    <row r="331" spans="1:38" ht="18.75">
      <c r="B331" s="5"/>
      <c r="C331" s="1"/>
      <c r="D331" s="1"/>
      <c r="E331" s="3"/>
    </row>
    <row r="332" spans="1:38" ht="18.75">
      <c r="B332" s="5"/>
      <c r="C332" s="1"/>
      <c r="D332" s="1"/>
      <c r="E332" s="3"/>
    </row>
    <row r="333" spans="1:38" ht="18.75">
      <c r="B333" s="5"/>
      <c r="C333" s="1"/>
      <c r="D333" s="1"/>
      <c r="E333" s="3"/>
    </row>
    <row r="334" spans="1:38" ht="18.75">
      <c r="B334" s="5"/>
      <c r="C334" s="1"/>
      <c r="D334" s="1"/>
      <c r="E334" s="3"/>
    </row>
    <row r="335" spans="1:38" ht="18.75">
      <c r="B335" s="5"/>
      <c r="C335" s="1"/>
      <c r="D335" s="1"/>
      <c r="E335" s="15"/>
    </row>
    <row r="336" spans="1:38" ht="18.75">
      <c r="B336" s="5"/>
      <c r="C336" s="1"/>
      <c r="D336" s="1"/>
      <c r="E336" s="15"/>
    </row>
    <row r="337" spans="2:5" ht="18.75">
      <c r="B337" s="5"/>
      <c r="C337" s="1"/>
      <c r="D337" s="1"/>
      <c r="E337" s="15"/>
    </row>
    <row r="338" spans="2:5" ht="18.75">
      <c r="B338" s="5"/>
      <c r="C338" s="1"/>
      <c r="D338" s="1"/>
      <c r="E338" s="15"/>
    </row>
    <row r="339" spans="2:5" ht="18.75">
      <c r="B339" s="5"/>
      <c r="C339" s="1"/>
      <c r="D339" s="1"/>
      <c r="E339" s="15"/>
    </row>
    <row r="340" spans="2:5" ht="18.75">
      <c r="B340" s="5"/>
      <c r="C340" s="1"/>
      <c r="D340" s="1"/>
      <c r="E340" s="15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">
      <c r="C696" s="4"/>
      <c r="D696" s="4"/>
      <c r="E696" s="2"/>
    </row>
    <row r="697" spans="2:5" ht="18">
      <c r="C697" s="4"/>
      <c r="D697" s="4"/>
      <c r="E697" s="2"/>
    </row>
    <row r="698" spans="2:5" ht="18">
      <c r="C698" s="4"/>
      <c r="D698" s="4"/>
      <c r="E698" s="2"/>
    </row>
    <row r="699" spans="2:5" ht="18">
      <c r="C699" s="4"/>
      <c r="D699" s="4"/>
      <c r="E699" s="2"/>
    </row>
    <row r="700" spans="2:5" ht="18">
      <c r="C700" s="4"/>
      <c r="D700" s="4"/>
      <c r="E700" s="2"/>
    </row>
    <row r="701" spans="2:5" ht="18">
      <c r="C701" s="4"/>
      <c r="D701" s="4"/>
      <c r="E701" s="2"/>
    </row>
    <row r="702" spans="2:5" ht="18">
      <c r="C702" s="4"/>
      <c r="D702" s="4"/>
      <c r="E702" s="2"/>
    </row>
    <row r="703" spans="2:5" ht="18">
      <c r="C703" s="4"/>
      <c r="D703" s="4"/>
      <c r="E703" s="2"/>
    </row>
    <row r="704" spans="2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C718" s="4"/>
      <c r="D718" s="4"/>
      <c r="E718" s="2"/>
    </row>
    <row r="719" spans="3:5" ht="18">
      <c r="C719" s="4"/>
      <c r="D719" s="4"/>
      <c r="E719" s="2"/>
    </row>
    <row r="720" spans="3:5" ht="18">
      <c r="C720" s="4"/>
      <c r="D720" s="4"/>
      <c r="E720" s="2"/>
    </row>
    <row r="721" spans="3:5" ht="18">
      <c r="C721" s="4"/>
      <c r="D721" s="4"/>
      <c r="E721" s="2"/>
    </row>
    <row r="722" spans="3:5" ht="18">
      <c r="C722" s="4"/>
      <c r="D722" s="4"/>
      <c r="E722" s="2"/>
    </row>
    <row r="723" spans="3:5" ht="18">
      <c r="C723" s="4"/>
      <c r="D723" s="4"/>
      <c r="E723" s="2"/>
    </row>
    <row r="724" spans="3:5" ht="18">
      <c r="C724" s="4"/>
      <c r="D724" s="4"/>
      <c r="E724" s="2"/>
    </row>
    <row r="725" spans="3:5" ht="18">
      <c r="C725" s="4"/>
      <c r="D725" s="4"/>
      <c r="E725" s="2"/>
    </row>
    <row r="726" spans="3:5" ht="18">
      <c r="C726" s="4"/>
      <c r="D726" s="4"/>
      <c r="E726" s="2"/>
    </row>
    <row r="727" spans="3:5" ht="18">
      <c r="C727" s="4"/>
      <c r="D727" s="4"/>
      <c r="E727" s="2"/>
    </row>
    <row r="728" spans="3:5" ht="18">
      <c r="C728" s="4"/>
      <c r="D728" s="4"/>
      <c r="E728" s="2"/>
    </row>
    <row r="729" spans="3:5" ht="18">
      <c r="C729" s="4"/>
      <c r="D729" s="4"/>
      <c r="E729" s="2"/>
    </row>
    <row r="730" spans="3:5" ht="18">
      <c r="C730" s="4"/>
      <c r="D730" s="4"/>
      <c r="E730" s="2"/>
    </row>
    <row r="731" spans="3:5" ht="18">
      <c r="C731" s="4"/>
      <c r="D731" s="4"/>
      <c r="E731" s="2"/>
    </row>
    <row r="732" spans="3:5" ht="18">
      <c r="C732" s="4"/>
      <c r="D732" s="4"/>
      <c r="E732" s="2"/>
    </row>
    <row r="733" spans="3:5" ht="18">
      <c r="C733" s="4"/>
      <c r="D733" s="4"/>
      <c r="E733" s="2"/>
    </row>
    <row r="734" spans="3:5" ht="18">
      <c r="C734" s="4"/>
      <c r="D734" s="4"/>
      <c r="E734" s="2"/>
    </row>
    <row r="735" spans="3:5" ht="18">
      <c r="C735" s="4"/>
      <c r="D735" s="4"/>
      <c r="E735" s="2"/>
    </row>
    <row r="736" spans="3:5" ht="18">
      <c r="C736" s="4"/>
      <c r="D736" s="4"/>
      <c r="E736" s="2"/>
    </row>
    <row r="737" spans="3:5" ht="18">
      <c r="C737" s="4"/>
      <c r="D737" s="4"/>
      <c r="E737" s="2"/>
    </row>
    <row r="738" spans="3:5" ht="18">
      <c r="C738" s="4"/>
      <c r="D738" s="4"/>
      <c r="E738" s="2"/>
    </row>
    <row r="739" spans="3:5" ht="18">
      <c r="C739" s="4"/>
      <c r="D739" s="4"/>
      <c r="E739" s="2"/>
    </row>
    <row r="740" spans="3:5" ht="18">
      <c r="C740" s="4"/>
      <c r="D740" s="4"/>
      <c r="E740" s="2"/>
    </row>
    <row r="741" spans="3:5" ht="18">
      <c r="C741" s="4"/>
      <c r="D741" s="4"/>
      <c r="E741" s="2"/>
    </row>
    <row r="742" spans="3:5" ht="18">
      <c r="C742" s="4"/>
      <c r="D742" s="4"/>
      <c r="E742" s="2"/>
    </row>
    <row r="743" spans="3:5" ht="18">
      <c r="C743" s="4"/>
      <c r="D743" s="4"/>
      <c r="E743" s="2"/>
    </row>
    <row r="744" spans="3:5" ht="18">
      <c r="C744" s="4"/>
      <c r="D744" s="4"/>
      <c r="E744" s="2"/>
    </row>
    <row r="745" spans="3:5" ht="18">
      <c r="C745" s="4"/>
      <c r="D745" s="4"/>
      <c r="E745" s="2"/>
    </row>
    <row r="746" spans="3:5" ht="18">
      <c r="C746" s="4"/>
      <c r="D746" s="4"/>
      <c r="E746" s="2"/>
    </row>
    <row r="747" spans="3:5" ht="18">
      <c r="C747" s="4"/>
      <c r="D747" s="4"/>
      <c r="E747" s="2"/>
    </row>
    <row r="748" spans="3:5" ht="18">
      <c r="C748" s="4"/>
      <c r="D748" s="4"/>
      <c r="E748" s="2"/>
    </row>
    <row r="749" spans="3:5" ht="18">
      <c r="C749" s="4"/>
      <c r="D749" s="4"/>
      <c r="E749" s="2"/>
    </row>
    <row r="750" spans="3:5" ht="18">
      <c r="C750" s="4"/>
      <c r="D750" s="4"/>
      <c r="E750" s="2"/>
    </row>
    <row r="751" spans="3:5" ht="18">
      <c r="C751" s="4"/>
      <c r="D751" s="4"/>
      <c r="E751" s="2"/>
    </row>
    <row r="752" spans="3:5" ht="18">
      <c r="C752" s="4"/>
      <c r="D752" s="4"/>
      <c r="E752" s="2"/>
    </row>
    <row r="753" spans="3:5" ht="18">
      <c r="C753" s="4"/>
      <c r="D753" s="4"/>
      <c r="E753" s="2"/>
    </row>
    <row r="754" spans="3:5" ht="18">
      <c r="C754" s="4"/>
      <c r="D754" s="4"/>
      <c r="E754" s="2"/>
    </row>
    <row r="755" spans="3:5" ht="18">
      <c r="C755" s="4"/>
      <c r="D755" s="4"/>
      <c r="E755" s="2"/>
    </row>
    <row r="756" spans="3:5" ht="18">
      <c r="C756" s="4"/>
      <c r="D756" s="4"/>
      <c r="E756" s="2"/>
    </row>
    <row r="757" spans="3:5" ht="18">
      <c r="C757" s="4"/>
      <c r="D757" s="4"/>
      <c r="E757" s="2"/>
    </row>
    <row r="758" spans="3:5" ht="18">
      <c r="C758" s="4"/>
      <c r="D758" s="4"/>
      <c r="E758" s="2"/>
    </row>
    <row r="759" spans="3:5" ht="18">
      <c r="C759" s="4"/>
      <c r="D759" s="4"/>
      <c r="E759" s="2"/>
    </row>
    <row r="760" spans="3:5" ht="18">
      <c r="C760" s="4"/>
      <c r="D760" s="4"/>
      <c r="E760" s="2"/>
    </row>
    <row r="761" spans="3:5" ht="18">
      <c r="C761" s="4"/>
      <c r="D761" s="4"/>
      <c r="E761" s="2"/>
    </row>
    <row r="762" spans="3:5" ht="18">
      <c r="C762" s="4"/>
      <c r="D762" s="4"/>
      <c r="E762" s="2"/>
    </row>
    <row r="763" spans="3:5" ht="18">
      <c r="C763" s="4"/>
      <c r="D763" s="4"/>
      <c r="E763" s="2"/>
    </row>
    <row r="764" spans="3:5" ht="18">
      <c r="C764" s="4"/>
      <c r="D764" s="4"/>
      <c r="E764" s="2"/>
    </row>
    <row r="765" spans="3:5" ht="18">
      <c r="C765" s="4"/>
      <c r="D765" s="4"/>
      <c r="E765" s="2"/>
    </row>
    <row r="766" spans="3:5" ht="18">
      <c r="C766" s="4"/>
      <c r="D766" s="4"/>
      <c r="E766" s="2"/>
    </row>
    <row r="767" spans="3:5" ht="18">
      <c r="C767" s="4"/>
      <c r="D767" s="4"/>
      <c r="E767" s="2"/>
    </row>
    <row r="768" spans="3:5" ht="18">
      <c r="C768" s="4"/>
      <c r="D768" s="4"/>
      <c r="E768" s="2"/>
    </row>
    <row r="769" spans="3:5" ht="18">
      <c r="C769" s="4"/>
      <c r="D769" s="4"/>
      <c r="E769" s="2"/>
    </row>
    <row r="770" spans="3:5" ht="18">
      <c r="E770" s="2"/>
    </row>
    <row r="771" spans="3:5" ht="18">
      <c r="E771" s="2"/>
    </row>
    <row r="772" spans="3:5" ht="18">
      <c r="E772" s="2"/>
    </row>
    <row r="773" spans="3:5" ht="18">
      <c r="E773" s="2"/>
    </row>
    <row r="774" spans="3:5" ht="18">
      <c r="E774" s="2"/>
    </row>
    <row r="775" spans="3:5" ht="18">
      <c r="E775" s="2"/>
    </row>
    <row r="776" spans="3:5" ht="18">
      <c r="E776" s="2"/>
    </row>
    <row r="777" spans="3:5" ht="18">
      <c r="E777" s="2"/>
    </row>
    <row r="778" spans="3:5" ht="18">
      <c r="E778" s="2"/>
    </row>
    <row r="779" spans="3:5" ht="18">
      <c r="E779" s="2"/>
    </row>
    <row r="780" spans="3:5" ht="18">
      <c r="E780" s="2"/>
    </row>
    <row r="781" spans="3:5" ht="18">
      <c r="E781" s="2"/>
    </row>
    <row r="782" spans="3:5" ht="18">
      <c r="E782" s="2"/>
    </row>
    <row r="783" spans="3:5" ht="18">
      <c r="E783" s="2"/>
    </row>
    <row r="784" spans="3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</sheetData>
  <mergeCells count="17">
    <mergeCell ref="E2:G2"/>
    <mergeCell ref="E3:G3"/>
    <mergeCell ref="I8:I9"/>
    <mergeCell ref="B5:K5"/>
    <mergeCell ref="X8:X9"/>
    <mergeCell ref="W8:W9"/>
    <mergeCell ref="W6:AA6"/>
    <mergeCell ref="Y8:Y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25" fitToHeight="17" orientation="landscape" r:id="rId1"/>
  <headerFooter alignWithMargins="0"/>
  <rowBreaks count="1" manualBreakCount="1">
    <brk id="15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2021-04-02T09:44:45Z</cp:lastPrinted>
  <dcterms:created xsi:type="dcterms:W3CDTF">2007-12-12T12:24:37Z</dcterms:created>
  <dcterms:modified xsi:type="dcterms:W3CDTF">2021-04-15T06:59:17Z</dcterms:modified>
</cp:coreProperties>
</file>