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3585" windowWidth="19440" windowHeight="6315" tabRatio="935"/>
  </bookViews>
  <sheets>
    <sheet name="0160" sheetId="1" r:id="rId1"/>
  </sheets>
  <calcPr calcId="144525"/>
</workbook>
</file>

<file path=xl/calcChain.xml><?xml version="1.0" encoding="utf-8"?>
<calcChain xmlns="http://schemas.openxmlformats.org/spreadsheetml/2006/main">
  <c r="H100" i="1" l="1"/>
  <c r="I92" i="1"/>
  <c r="H91" i="1"/>
  <c r="H92" i="1"/>
  <c r="H93" i="1"/>
  <c r="H94" i="1"/>
  <c r="E91" i="1"/>
  <c r="E92" i="1"/>
  <c r="E93" i="1"/>
  <c r="E94" i="1"/>
  <c r="E102" i="1"/>
  <c r="E101" i="1"/>
  <c r="E99" i="1"/>
  <c r="E98" i="1"/>
  <c r="E96" i="1"/>
  <c r="E95" i="1"/>
  <c r="E90" i="1"/>
  <c r="E88" i="1"/>
  <c r="E87" i="1"/>
  <c r="K92" i="1" l="1"/>
  <c r="F64" i="1" l="1"/>
  <c r="H63" i="1"/>
  <c r="I63" i="1"/>
  <c r="K63" i="1" s="1"/>
  <c r="J63" i="1"/>
  <c r="E63" i="1"/>
  <c r="F62" i="1"/>
  <c r="C62" i="1"/>
  <c r="F61" i="1"/>
  <c r="C61" i="1"/>
  <c r="I55" i="1" l="1"/>
  <c r="J55" i="1"/>
  <c r="I56" i="1"/>
  <c r="J56" i="1"/>
  <c r="H55" i="1"/>
  <c r="H56" i="1"/>
  <c r="E55" i="1"/>
  <c r="E56" i="1"/>
  <c r="I53" i="1"/>
  <c r="K53" i="1" s="1"/>
  <c r="J53" i="1"/>
  <c r="H53" i="1"/>
  <c r="E53" i="1"/>
  <c r="K56" i="1" l="1"/>
  <c r="K55" i="1"/>
  <c r="C31" i="1" l="1"/>
  <c r="F19" i="1"/>
  <c r="C19" i="1"/>
  <c r="H96" i="1" l="1"/>
  <c r="H95" i="1"/>
  <c r="H90" i="1"/>
  <c r="H88" i="1"/>
  <c r="F77" i="1"/>
  <c r="G77" i="1"/>
  <c r="D77" i="1"/>
  <c r="C77" i="1"/>
  <c r="H102" i="1" l="1"/>
  <c r="H101" i="1"/>
  <c r="K101" i="1" s="1"/>
  <c r="H99" i="1"/>
  <c r="H98" i="1"/>
  <c r="I101" i="1"/>
  <c r="I81" i="1"/>
  <c r="H83" i="1"/>
  <c r="H82" i="1"/>
  <c r="H81" i="1"/>
  <c r="E83" i="1"/>
  <c r="E82" i="1"/>
  <c r="E81" i="1"/>
  <c r="G65" i="1"/>
  <c r="D65" i="1"/>
  <c r="J57" i="1"/>
  <c r="I57" i="1"/>
  <c r="H57" i="1"/>
  <c r="E57" i="1"/>
  <c r="J54" i="1"/>
  <c r="I54" i="1"/>
  <c r="H54" i="1"/>
  <c r="E54" i="1"/>
  <c r="I49" i="1"/>
  <c r="J49" i="1"/>
  <c r="H49" i="1"/>
  <c r="E49" i="1"/>
  <c r="E34" i="1"/>
  <c r="E35" i="1"/>
  <c r="E36" i="1"/>
  <c r="E33" i="1"/>
  <c r="D31" i="1"/>
  <c r="D40" i="1" s="1"/>
  <c r="D38" i="1" s="1"/>
  <c r="J20" i="1"/>
  <c r="I20" i="1"/>
  <c r="H20" i="1"/>
  <c r="E20" i="1"/>
  <c r="G64" i="1"/>
  <c r="I16" i="1"/>
  <c r="J19" i="1"/>
  <c r="I19" i="1"/>
  <c r="H19" i="1"/>
  <c r="E19" i="1"/>
  <c r="H87" i="1"/>
  <c r="K87" i="1" s="1"/>
  <c r="E58" i="1"/>
  <c r="H58" i="1"/>
  <c r="I58" i="1"/>
  <c r="J58" i="1"/>
  <c r="J21" i="1"/>
  <c r="I21" i="1"/>
  <c r="H21" i="1"/>
  <c r="E21" i="1"/>
  <c r="H77" i="1" l="1"/>
  <c r="K49" i="1"/>
  <c r="J16" i="1"/>
  <c r="K81" i="1"/>
  <c r="D64" i="1"/>
  <c r="J64" i="1" s="1"/>
  <c r="H64" i="1"/>
  <c r="C64" i="1"/>
  <c r="I64" i="1" s="1"/>
  <c r="E77" i="1"/>
  <c r="K54" i="1"/>
  <c r="K57" i="1"/>
  <c r="E31" i="1"/>
  <c r="K19" i="1"/>
  <c r="K20" i="1"/>
  <c r="K58" i="1"/>
  <c r="K21" i="1"/>
  <c r="E64" i="1" l="1"/>
  <c r="K64" i="1"/>
  <c r="I87" i="1"/>
  <c r="I90" i="1"/>
  <c r="I98" i="1"/>
  <c r="I99" i="1"/>
  <c r="I77" i="1"/>
  <c r="K98" i="1" l="1"/>
  <c r="K99" i="1"/>
  <c r="K90" i="1"/>
  <c r="K77" i="1"/>
  <c r="H48" i="1"/>
  <c r="E48" i="1"/>
  <c r="J48" i="1"/>
  <c r="I48" i="1"/>
  <c r="I61" i="1"/>
  <c r="J61" i="1"/>
  <c r="I62" i="1"/>
  <c r="J62" i="1"/>
  <c r="I65" i="1"/>
  <c r="J65" i="1"/>
  <c r="H61" i="1"/>
  <c r="H62" i="1"/>
  <c r="H65" i="1"/>
  <c r="H52" i="1"/>
  <c r="E61" i="1"/>
  <c r="E62" i="1"/>
  <c r="E65" i="1"/>
  <c r="E52" i="1"/>
  <c r="J52" i="1"/>
  <c r="I52" i="1"/>
  <c r="H16" i="1"/>
  <c r="E16" i="1"/>
  <c r="K52" i="1" l="1"/>
  <c r="K48" i="1"/>
  <c r="K65" i="1"/>
  <c r="K62" i="1"/>
  <c r="K61" i="1"/>
  <c r="K16" i="1"/>
</calcChain>
</file>

<file path=xl/sharedStrings.xml><?xml version="1.0" encoding="utf-8"?>
<sst xmlns="http://schemas.openxmlformats.org/spreadsheetml/2006/main" count="286" uniqueCount="174">
  <si>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</si>
  <si>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</si>
  <si>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</si>
  <si>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</si>
  <si>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</si>
  <si>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2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</si>
  <si>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</si>
  <si>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</si>
  <si>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</si>
  <si>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</si>
  <si>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</si>
  <si>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</si>
  <si>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</si>
  <si>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</si>
  <si>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</si>
  <si>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</si>
  <si>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</si>
  <si>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</si>
  <si>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</si>
  <si>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</si>
  <si>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</si>
  <si>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</si>
  <si>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</si>
  <si>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</si>
  <si>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</si>
  <si>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</si>
  <si>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</si>
  <si>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</si>
  <si>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</si>
  <si>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</si>
  <si>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</si>
  <si>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</si>
  <si>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</si>
  <si>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</si>
  <si>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5.5 «Виконання інвестиційних (проектів) програм»: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</si>
  <si>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</si>
  <si>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</si>
  <si>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</si>
  <si>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</si>
  <si>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</si>
  <si>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</si>
  <si>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</si>
  <si>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</si>
  <si>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</si>
  <si>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</si>
  <si>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</si>
  <si>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</si>
  <si>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</si>
  <si>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</si>
  <si>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</si>
  <si>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</si>
  <si>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</si>
  <si>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</si>
  <si>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</si>
  <si>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</si>
  <si>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</si>
  <si>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</si>
  <si>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</si>
  <si>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</si>
  <si>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</si>
  <si>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</si>
  <si>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</si>
  <si>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</si>
  <si>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</si>
  <si>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</si>
  <si>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</si>
  <si>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</si>
  <si>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</si>
  <si>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</si>
  <si>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</si>
  <si>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</si>
  <si>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</si>
  <si>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</si>
  <si>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</si>
  <si>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</si>
  <si>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</si>
  <si>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</si>
  <si>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</si>
  <si>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</si>
  <si>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</si>
  <si>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</si>
  <si>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</si>
  <si>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</si>
  <si>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</si>
  <si>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</si>
  <si>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</si>
  <si>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t>Кількість штатних одиниць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</si>
  <si>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</si>
  <si>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</si>
  <si>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</si>
  <si>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</si>
  <si>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</si>
  <si>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</si>
  <si>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</si>
  <si>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</si>
  <si>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</si>
  <si>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</si>
  <si>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</si>
  <si>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</si>
  <si>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</si>
  <si>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Керівництво і управління у відповідній сфері</t>
  </si>
  <si>
    <t>Видатки (надані кредити)</t>
  </si>
  <si>
    <t>Управління культури і туризму Ніжинської міської ради</t>
  </si>
  <si>
    <t>Кількість отриманих листів, звернень, заяв, скарг</t>
  </si>
  <si>
    <t>Кількість виконаних  листів, звернень, заяв, скарг на одного працівника</t>
  </si>
  <si>
    <t>Забезпечення виконання наданих законодавством повноважень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</si>
  <si>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color rgb="FF0070C0"/>
        <rFont val="Times New Roman"/>
        <family val="1"/>
        <charset val="204"/>
      </rPr>
      <t xml:space="preserve"> - Програма розроблена для забезпечення виконання функцій місцевого самоврядування у сфері культури.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</si>
  <si>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color rgb="FF0070C0"/>
        <rFont val="Times New Roman"/>
        <family val="1"/>
        <charset val="204"/>
      </rPr>
      <t xml:space="preserve"> Координація і контроль діяльності установ культури, що підпорядковані місту, співпраці з іншими установами культури, які мають інше підпорядкування.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</si>
  <si>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</si>
  <si>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</si>
  <si>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>Пояснення щодо причин відхилення касових видатків від планового показника</t>
  </si>
  <si>
    <r>
      <rPr>
        <sz val="11"/>
        <color theme="1"/>
        <rFont val="Times New Roman"/>
        <family val="1"/>
        <charset val="204"/>
      </rPr>
      <t>№ з/п</t>
    </r>
  </si>
  <si>
    <r>
      <rPr>
        <sz val="11"/>
        <color theme="1"/>
        <rFont val="Times New Roman"/>
        <family val="1"/>
        <charset val="204"/>
      </rPr>
      <t>Показники</t>
    </r>
  </si>
  <si>
    <r>
      <rPr>
        <sz val="11"/>
        <color theme="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</si>
  <si>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theme="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</si>
  <si>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theme="1"/>
        <rFont val="Times New Roman"/>
        <family val="1"/>
        <charset val="204"/>
      </rPr>
      <t>Відхилення</t>
    </r>
  </si>
  <si>
    <r>
      <rPr>
        <sz val="11"/>
        <color theme="1"/>
        <rFont val="Times New Roman"/>
        <family val="1"/>
        <charset val="204"/>
      </rPr>
      <t>разом</t>
    </r>
  </si>
  <si>
    <r>
      <rPr>
        <b/>
        <sz val="11"/>
        <color theme="1"/>
        <rFont val="Times New Roman"/>
        <family val="1"/>
        <charset val="204"/>
      </rPr>
      <t>1</t>
    </r>
  </si>
  <si>
    <r>
      <rPr>
        <b/>
        <sz val="11"/>
        <color theme="1"/>
        <rFont val="Times New Roman"/>
        <family val="1"/>
        <charset val="204"/>
      </rPr>
      <t>затрат</t>
    </r>
  </si>
  <si>
    <r>
      <rPr>
        <b/>
        <sz val="11"/>
        <color theme="1"/>
        <rFont val="Times New Roman"/>
        <family val="1"/>
        <charset val="204"/>
      </rPr>
      <t>2</t>
    </r>
  </si>
  <si>
    <r>
      <rPr>
        <b/>
        <sz val="11"/>
        <color theme="1"/>
        <rFont val="Times New Roman"/>
        <family val="1"/>
        <charset val="204"/>
      </rPr>
      <t>продукту</t>
    </r>
  </si>
  <si>
    <r>
      <rPr>
        <b/>
        <sz val="11"/>
        <color theme="1"/>
        <rFont val="Times New Roman"/>
        <family val="1"/>
        <charset val="204"/>
      </rPr>
      <t>3</t>
    </r>
  </si>
  <si>
    <r>
      <rPr>
        <b/>
        <sz val="11"/>
        <color theme="1"/>
        <rFont val="Times New Roman"/>
        <family val="1"/>
        <charset val="204"/>
      </rPr>
      <t>ефективності</t>
    </r>
  </si>
  <si>
    <r>
      <rPr>
        <sz val="11"/>
        <color theme="1"/>
        <rFont val="Times New Roman"/>
        <family val="1"/>
        <charset val="204"/>
      </rPr>
      <t>Попередній рік</t>
    </r>
  </si>
  <si>
    <r>
      <rPr>
        <sz val="11"/>
        <color theme="1"/>
        <rFont val="Times New Roman"/>
        <family val="1"/>
        <charset val="204"/>
      </rPr>
      <t>Звітний рік</t>
    </r>
  </si>
  <si>
    <r>
      <rPr>
        <sz val="11"/>
        <color theme="1"/>
        <rFont val="Times New Roman"/>
        <family val="1"/>
        <charset val="204"/>
      </rPr>
      <t>Видатки (надані кредити)</t>
    </r>
  </si>
  <si>
    <r>
      <rPr>
        <sz val="11"/>
        <color theme="1"/>
        <rFont val="Times New Roman"/>
        <family val="1"/>
        <charset val="204"/>
      </rPr>
      <t>В т.ч.</t>
    </r>
  </si>
  <si>
    <r>
      <rPr>
        <b/>
        <sz val="11"/>
        <color theme="1"/>
        <rFont val="Times New Roman"/>
        <family val="1"/>
        <charset val="204"/>
      </rPr>
      <t>Напрям використання бюджетних коштів</t>
    </r>
  </si>
  <si>
    <t>5.1 «Виконання бюджетної програми за напрямами використання бюджетних коштів»:                                    (тис. грн.)</t>
  </si>
  <si>
    <t>0111</t>
  </si>
  <si>
    <r>
      <rPr>
        <sz val="12"/>
        <rFont val="Times New Roman"/>
        <family val="1"/>
        <charset val="204"/>
      </rPr>
      <t>2</t>
    </r>
    <r>
      <rPr>
        <sz val="12"/>
        <color theme="1"/>
        <rFont val="Calibri"/>
        <family val="2"/>
        <charset val="1"/>
        <scheme val="minor"/>
      </rPr>
      <t/>
    </r>
  </si>
  <si>
    <r>
      <rPr>
        <sz val="12"/>
        <rFont val="Times New Roman"/>
        <family val="1"/>
        <charset val="204"/>
      </rPr>
      <t>3</t>
    </r>
    <r>
      <rPr>
        <sz val="12"/>
        <color theme="1"/>
        <rFont val="Calibri"/>
        <family val="2"/>
        <charset val="1"/>
        <scheme val="minor"/>
      </rPr>
      <t/>
    </r>
  </si>
  <si>
    <t>Погашення кредиторської заборгованості за минулі роки</t>
  </si>
  <si>
    <t>Придбання предметів та обладнання довгострокового використання</t>
  </si>
  <si>
    <t>Обсяг кредиторської заборгованості за минулі періоди</t>
  </si>
  <si>
    <t>Обсяг кредиторської заборгованості погашеної  у звітному періоді</t>
  </si>
  <si>
    <t>Кількість предметів, обладнання довгострокового використання</t>
  </si>
  <si>
    <t>Кількість  прийнятих нормативно-правових актів на 1-го працівника</t>
  </si>
  <si>
    <t>Керівництво і управління у відповідній сфері у містах (місті Києві), селищах,  селах, об’єднаних територіальних громадах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</si>
  <si>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color rgb="FF0070C0"/>
        <rFont val="Times New Roman"/>
        <family val="1"/>
        <charset val="204"/>
      </rPr>
      <t xml:space="preserve"> Відхилення зумовлене тим, що з початку року передбачалась індексація в більшому розмірі, ніж фактично виплачено,  і передбачалось більше витрат на навчання, також за рахунок економії по енергоносіям та заробітній платі в зв’язку із  тривалим лікарняним.</t>
    </r>
  </si>
  <si>
    <t>Загальний фонд</t>
  </si>
  <si>
    <t>Спеціальний фонд</t>
  </si>
  <si>
    <t>Обсяг кредиторської заборгованості за минулі періоди, тис.грн.</t>
  </si>
  <si>
    <t>Обсяг кредиторської заборгованості погашеної  у звітному періоді, тис.грн.</t>
  </si>
  <si>
    <t xml:space="preserve">Ввитрати на утримання однієї штатної одиниці, тис.грн. </t>
  </si>
  <si>
    <t>Середня вартість одиниці предметів довгострокового користування, тис.грн.</t>
  </si>
  <si>
    <r>
      <t xml:space="preserve">5.6    «Наявність фінансових порушень за результатами контрольних заходів»: </t>
    </r>
    <r>
      <rPr>
        <i/>
        <sz val="11"/>
        <color rgb="FF0070C0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</si>
  <si>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color rgb="FF0070C0"/>
        <rFont val="Times New Roman"/>
        <family val="1"/>
        <charset val="204"/>
      </rPr>
      <t>Програма потребує постійної реалізації в наступних роках, а також збільшення видатків з метою забезпечення розвитку галузі культури і туризму у місті.</t>
    </r>
  </si>
  <si>
    <t>Головний бухгалтер  
управління культури і туризму</t>
  </si>
  <si>
    <t>якості</t>
  </si>
  <si>
    <t>-</t>
  </si>
  <si>
    <t>Середня вартість одиниці предметів довгострокового користування, тис. грн.</t>
  </si>
  <si>
    <t>Кількість виконаних листів, звернень, заяв, скарг</t>
  </si>
  <si>
    <t>Кількість розроблених нормативно-правових актів  (рішень виконкому, сесії)</t>
  </si>
  <si>
    <t>Кількість прийнятих нормативно-правових актів  (рішень виконкому, сесії)</t>
  </si>
  <si>
    <t>Кількість виданих наказів</t>
  </si>
  <si>
    <t>Кількість виданих наказів на одного працівника</t>
  </si>
  <si>
    <t>Відсоток вчасно виконаних доручень, листів, звернень, заяв, скарг  у їх загальній кількості</t>
  </si>
  <si>
    <t>Відсоток прийнятих нормативно-правових актів в загальній кількості розроблених</t>
  </si>
  <si>
    <t>Кількість виконаних листів, зверенень,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</si>
  <si>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</si>
  <si>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</si>
  <si>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r>
      <t>5.7    «Стан фінансової дисципліни» :</t>
    </r>
    <r>
      <rPr>
        <i/>
        <sz val="11"/>
        <color rgb="FF0070C0"/>
        <rFont val="Times New Roman"/>
        <family val="1"/>
        <charset val="204"/>
      </rPr>
      <t xml:space="preserve"> Станом на 01.01.2021 р.  кредиторська заборгованість відсутня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</si>
  <si>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color rgb="FF0070C0"/>
        <rFont val="Times New Roman"/>
        <family val="1"/>
        <charset val="204"/>
      </rPr>
      <t>Забезпечення діяльності Управління культури і туризму Ніжинської міської ради дало можливість впродовж 2020р. виконати покладені на управління завдання та забезпечити реалізацію функцій і завдань, а також на належному рівні вирішувати питання фінансового забезпечення (проведено оплату всіх обов'язкових платежів за комунальні послуги і енергоносії, здійснено поточні видатки для придбання необхідних товарів та послуг, забезпечено своєчасну виплату заробітної плати), здійснено координацію роботи підпорядкованих закладів культури та мистецьких шкіл.</t>
    </r>
  </si>
  <si>
    <t>Оксана СУШКО</t>
  </si>
  <si>
    <r>
      <t xml:space="preserve">Пояснення причин відхилень фактичних обсягів надходжень від планових:  </t>
    </r>
    <r>
      <rPr>
        <sz val="11"/>
        <color rgb="FF0070C0"/>
        <rFont val="Times New Roman"/>
        <family val="1"/>
        <charset val="204"/>
      </rPr>
      <t>орендна плата за оренду обєктів  цілісного майнового комплексу муніципального закладу культури «Шевченківський парк» (рішення сесії від 30.09.2020 р. № 21-79/2020)</t>
    </r>
  </si>
  <si>
    <t>Оцінка ефективності бюджетної програми за 2020 рік</t>
  </si>
  <si>
    <r>
      <t xml:space="preserve">Пояснення щодо розбіжностей між фактичними та плановими результативними показниками </t>
    </r>
    <r>
      <rPr>
        <sz val="11"/>
        <color rgb="FF0070C0"/>
        <rFont val="Times New Roman"/>
        <family val="1"/>
        <charset val="204"/>
      </rPr>
      <t>- наявність вакантних посад, які внаслідок карантину не заповнювались</t>
    </r>
  </si>
  <si>
    <r>
      <rPr>
        <b/>
        <sz val="11"/>
        <color theme="1"/>
        <rFont val="Times New Roman"/>
        <family val="1"/>
        <charset val="204"/>
      </rPr>
      <t>Пояснення щодо розбіжностей між фактичними та плановими результативними показниками:</t>
    </r>
    <r>
      <rPr>
        <sz val="11"/>
        <color theme="1"/>
        <rFont val="Times New Roman"/>
        <family val="1"/>
        <charset val="204"/>
      </rPr>
      <t xml:space="preserve"> </t>
    </r>
    <r>
      <rPr>
        <i/>
        <sz val="11"/>
        <color rgb="FF0070C0"/>
        <rFont val="Times New Roman"/>
        <family val="1"/>
        <charset val="204"/>
      </rPr>
      <t xml:space="preserve">Фактично отриманих листів, звернень, скарг та підготовлених, прийнятих нормативно-правових актів більше ніж передбачалося. </t>
    </r>
  </si>
  <si>
    <r>
      <rPr>
        <b/>
        <sz val="11"/>
        <color theme="1"/>
        <rFont val="Times New Roman"/>
        <family val="1"/>
        <charset val="204"/>
      </rPr>
      <t xml:space="preserve">Пояснення щодо розбіжностей між фактичними та плановими результативними показниками: </t>
    </r>
    <r>
      <rPr>
        <i/>
        <sz val="11"/>
        <color rgb="FF0070C0"/>
        <rFont val="Times New Roman"/>
        <family val="1"/>
        <charset val="204"/>
      </rPr>
      <t>Збільшення відбулось за рахунок збільшення документації (листи, звернення, накази) в порівнянні з плановими показниками. Відхилення по витратам на 1 шт. од.  пояснюється наявністю  вакантних посад, на які зроблено початкові розрахунки в поспорті бюджетної програми.</t>
    </r>
  </si>
  <si>
    <t>Завдання програми в здійсненні управлінням культури і туризму наданих законодавством повноважень.  На 2020 рік штатна чисельність затверджена в кількості 7 одиниць, протягом 2020 року 2 посади не заповнювались. Заборгованості по заробітній платі та енергоносіях на кінець звітного періоду немає.  Всі отримані протягом звітного року запити, звернення, заяви, доручення були оброблені в належні строки, надані обґрунтовані відповіді, копії документів.
Провівши аналіз даної програми, ми бачимо, що є відхилення  між  фактичними та плановими  результативними  показниками. 
Аналіз відхилень свідчить про те, що деякі планові показники були перевиконані за рахунок:  збільшення кількості листів і звернень від жителів міста та кількість прийнятих нормативно-правових актів, видання більшої кількості наказів, наявності 2- вакантних посад. Бюджетні кошти використані за призначенням та спрямовані на досягнення запланованих показників.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</si>
  <si>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ОМС відповідно до Постанови КМУ від 03 червня 2020 року N 441, зростанням цін на товари та послуги. Зменшення  обсягів видатків по спеціальному фонду (капітальних видатків) пояснюється  тим, що в 2019 році було придбано комп’ютер , а в 2020 році  потреба в капітальних видатках склалась в рамках Програми інформатизації діяльності управління культури і туризму на 2020-2022 роки.</t>
  </si>
  <si>
    <t>Збільшення обсягів проведених видатків порівняно із аналогічними показниками попереднього року обумовлено зростанням цін на товари та послуги та підвищенням окладів відповідно до Постанови КМУ від 03.06.2020 року №441. В 2020 році не допущено виникнення кредиторської заборгованості, та не придбавались предмети довгострокового використання.</t>
  </si>
  <si>
    <t>В зв’язку із діючими протягом 2020 року карантинними обмеженнями спеціалістами управління культури і туризму  прийнято та оброблено меншу кількість листів, заяв, також менше прийнято нормативно-правових актів, які формувались відповідно до  поставлених завдань, в порівнянні із 2019 роком.  Зросли  видатки  на утримання  1 працівника, оскільки  відбулось підвищення заробітної плати  ОМС, зростання  цін на товари та послуги.  При цьому не допущено виникнення кредиторської заборгованості. В 2020 році не здійснювалось витрат по спеціальному фонду (бюджету розвитку). В 2020 році збільшилась кількість показників паспорту програми з метою більш ширшого висвітлення діяльності управління культури і туризму в рамках бюджетної програми.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</si>
</sst>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0"/>
      <name val="Arial"/>
    </font>
    <font>
      <sz val="12"/>
      <color theme="1"/>
      <name val="Calibri"/>
      <family val="2"/>
      <charset val="1"/>
      <scheme val="minor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70C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5"/>
  </cellStyleXfs>
  <cellXfs count="106">
    <xf numFmtId="0" fontId="0" fillId="0" borderId="0" xfId="0"/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center" vertical="center" wrapText="1"/>
    </xf>
    <xf numFmtId="164" fontId="19" fillId="0" borderId="8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17" fillId="0" borderId="12" xfId="0" applyFont="1" applyBorder="1" applyAlignment="1">
      <alignment horizontal="center" vertical="center" wrapText="1"/>
    </xf>
    <xf numFmtId="0" fontId="27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0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center" vertical="center" wrapText="1"/>
    </xf>
    <xf numFmtId="164" fontId="19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</cellXfs>
  <cellStyles count="2">
    <cellStyle name="Звичайни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9"/>
  <sheetViews>
    <sheetView tabSelected="1" topLeftCell="A132" zoomScale="112" zoomScaleNormal="112" zoomScaleSheetLayoutView="85" workbookViewId="0">
      <selection activeCell="L106" sqref="L106"/>
    </sheetView>
  </sheetViews>
  <sheetFormatPr defaultColWidth="34" defaultRowHeight="12.75" x14ac:dyDescent="0.2"/>
  <cols>
    <col min="1" max="1" width="5.5703125" style="3" customWidth="1"/>
    <col min="2" max="2" width="34" style="3"/>
    <col min="3" max="3" width="10.7109375" style="3" customWidth="1"/>
    <col min="4" max="5" width="9.42578125" style="3" customWidth="1"/>
    <col min="6" max="6" width="10.42578125" style="3" customWidth="1"/>
    <col min="7" max="7" width="9.28515625" style="3" customWidth="1"/>
    <col min="8" max="8" width="9.42578125" style="3" customWidth="1"/>
    <col min="9" max="9" width="10.85546875" style="3" customWidth="1"/>
    <col min="10" max="10" width="9.42578125" style="3" customWidth="1"/>
    <col min="11" max="11" width="9.28515625" style="3" customWidth="1"/>
    <col min="12" max="12" width="15.28515625" style="3" customWidth="1"/>
    <col min="13" max="16384" width="34" style="3"/>
  </cols>
  <sheetData>
    <row r="1" spans="1:11" x14ac:dyDescent="0.2">
      <c r="H1" s="79" t="s">
        <v>53</v>
      </c>
      <c r="I1" s="79"/>
      <c r="J1" s="79"/>
      <c r="K1" s="79"/>
    </row>
    <row r="2" spans="1:11" ht="29.45" customHeight="1" x14ac:dyDescent="0.2">
      <c r="H2" s="80" t="s">
        <v>54</v>
      </c>
      <c r="I2" s="80"/>
      <c r="J2" s="80"/>
      <c r="K2" s="80"/>
    </row>
    <row r="3" spans="1:11" ht="36" customHeight="1" x14ac:dyDescent="0.2">
      <c r="A3" s="81" t="s">
        <v>166</v>
      </c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1" ht="17.45" customHeight="1" x14ac:dyDescent="0.2">
      <c r="A4" s="1" t="s">
        <v>55</v>
      </c>
      <c r="B4" s="34">
        <v>1000000</v>
      </c>
      <c r="C4" s="1"/>
      <c r="D4" s="82" t="s">
        <v>102</v>
      </c>
      <c r="E4" s="82"/>
      <c r="F4" s="82"/>
      <c r="G4" s="82"/>
      <c r="H4" s="82"/>
      <c r="I4" s="82"/>
      <c r="J4" s="82"/>
      <c r="K4" s="82"/>
    </row>
    <row r="5" spans="1:11" s="32" customFormat="1" ht="18" customHeight="1" x14ac:dyDescent="0.2">
      <c r="A5" s="6"/>
      <c r="B5" s="6" t="s">
        <v>56</v>
      </c>
      <c r="C5" s="6"/>
      <c r="D5" s="80" t="s">
        <v>57</v>
      </c>
      <c r="E5" s="80"/>
      <c r="F5" s="80"/>
      <c r="G5" s="80"/>
      <c r="H5" s="80"/>
      <c r="I5" s="80"/>
      <c r="J5" s="80"/>
      <c r="K5" s="80"/>
    </row>
    <row r="6" spans="1:11" ht="17.45" customHeight="1" x14ac:dyDescent="0.2">
      <c r="A6" s="1" t="s">
        <v>58</v>
      </c>
      <c r="B6" s="34">
        <v>1010000</v>
      </c>
      <c r="C6" s="1"/>
      <c r="D6" s="82" t="s">
        <v>102</v>
      </c>
      <c r="E6" s="82"/>
      <c r="F6" s="82"/>
      <c r="G6" s="82"/>
      <c r="H6" s="82"/>
      <c r="I6" s="82"/>
      <c r="J6" s="82"/>
      <c r="K6" s="82"/>
    </row>
    <row r="7" spans="1:11" s="32" customFormat="1" ht="18" customHeight="1" x14ac:dyDescent="0.2">
      <c r="B7" s="6" t="s">
        <v>56</v>
      </c>
      <c r="D7" s="80" t="s">
        <v>59</v>
      </c>
      <c r="E7" s="80"/>
      <c r="F7" s="80"/>
      <c r="G7" s="80"/>
      <c r="H7" s="80"/>
      <c r="I7" s="80"/>
      <c r="J7" s="80"/>
      <c r="K7" s="80"/>
    </row>
    <row r="8" spans="1:11" s="1" customFormat="1" ht="60" customHeight="1" x14ac:dyDescent="0.2">
      <c r="A8" s="1" t="s">
        <v>60</v>
      </c>
      <c r="B8" s="34">
        <v>1010160</v>
      </c>
      <c r="C8" s="28" t="s">
        <v>129</v>
      </c>
      <c r="D8" s="83" t="s">
        <v>138</v>
      </c>
      <c r="E8" s="83"/>
      <c r="F8" s="83"/>
      <c r="G8" s="83"/>
      <c r="H8" s="83"/>
      <c r="I8" s="83"/>
      <c r="J8" s="83"/>
      <c r="K8" s="83"/>
    </row>
    <row r="9" spans="1:11" s="6" customFormat="1" ht="11.25" x14ac:dyDescent="0.2">
      <c r="A9" s="33"/>
      <c r="B9" s="6" t="s">
        <v>56</v>
      </c>
      <c r="C9" s="6" t="s">
        <v>61</v>
      </c>
    </row>
    <row r="10" spans="1:11" s="2" customFormat="1" ht="33" customHeight="1" x14ac:dyDescent="0.2">
      <c r="A10" s="1" t="s">
        <v>62</v>
      </c>
      <c r="B10" s="1" t="s">
        <v>63</v>
      </c>
      <c r="C10" s="84" t="s">
        <v>100</v>
      </c>
      <c r="D10" s="84"/>
      <c r="E10" s="84"/>
      <c r="F10" s="84"/>
      <c r="G10" s="84"/>
      <c r="H10" s="84"/>
      <c r="I10" s="84"/>
      <c r="J10" s="84"/>
      <c r="K10" s="84"/>
    </row>
    <row r="11" spans="1:11" s="2" customFormat="1" ht="16.899999999999999" customHeight="1" x14ac:dyDescent="0.2">
      <c r="A11" s="1" t="s">
        <v>64</v>
      </c>
      <c r="B11" s="85" t="s">
        <v>65</v>
      </c>
      <c r="C11" s="85"/>
      <c r="D11" s="85"/>
      <c r="E11" s="85"/>
      <c r="F11" s="85"/>
      <c r="G11" s="85"/>
      <c r="H11" s="85"/>
      <c r="I11" s="85"/>
      <c r="J11" s="85"/>
      <c r="K11" s="85"/>
    </row>
    <row r="12" spans="1:11" ht="24" customHeight="1" x14ac:dyDescent="0.2">
      <c r="A12" s="87" t="s">
        <v>128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</row>
    <row r="13" spans="1:11" ht="16.899999999999999" customHeight="1" x14ac:dyDescent="0.2">
      <c r="A13" s="53" t="s">
        <v>0</v>
      </c>
      <c r="B13" s="53" t="s">
        <v>1</v>
      </c>
      <c r="C13" s="54" t="s">
        <v>2</v>
      </c>
      <c r="D13" s="54"/>
      <c r="E13" s="54"/>
      <c r="F13" s="54" t="s">
        <v>3</v>
      </c>
      <c r="G13" s="54"/>
      <c r="H13" s="54"/>
      <c r="I13" s="54" t="s">
        <v>4</v>
      </c>
      <c r="J13" s="54"/>
      <c r="K13" s="54"/>
    </row>
    <row r="14" spans="1:11" ht="22.5" x14ac:dyDescent="0.2">
      <c r="A14" s="53"/>
      <c r="B14" s="53"/>
      <c r="C14" s="5" t="s">
        <v>66</v>
      </c>
      <c r="D14" s="5" t="s">
        <v>67</v>
      </c>
      <c r="E14" s="5" t="s">
        <v>68</v>
      </c>
      <c r="F14" s="5" t="s">
        <v>66</v>
      </c>
      <c r="G14" s="5" t="s">
        <v>69</v>
      </c>
      <c r="H14" s="5" t="s">
        <v>68</v>
      </c>
      <c r="I14" s="5" t="s">
        <v>70</v>
      </c>
      <c r="J14" s="5" t="s">
        <v>71</v>
      </c>
      <c r="K14" s="5" t="s">
        <v>68</v>
      </c>
    </row>
    <row r="15" spans="1:11" s="6" customFormat="1" ht="11.25" x14ac:dyDescent="0.2">
      <c r="A15" s="5"/>
      <c r="B15" s="5"/>
      <c r="C15" s="5" t="s">
        <v>72</v>
      </c>
      <c r="D15" s="5" t="s">
        <v>73</v>
      </c>
      <c r="E15" s="5" t="s">
        <v>74</v>
      </c>
      <c r="F15" s="5" t="s">
        <v>75</v>
      </c>
      <c r="G15" s="5" t="s">
        <v>76</v>
      </c>
      <c r="H15" s="5" t="s">
        <v>77</v>
      </c>
      <c r="I15" s="5" t="s">
        <v>78</v>
      </c>
      <c r="J15" s="5" t="s">
        <v>79</v>
      </c>
      <c r="K15" s="5" t="s">
        <v>80</v>
      </c>
    </row>
    <row r="16" spans="1:11" s="4" customFormat="1" ht="15" x14ac:dyDescent="0.2">
      <c r="A16" s="7" t="s">
        <v>6</v>
      </c>
      <c r="B16" s="12" t="s">
        <v>101</v>
      </c>
      <c r="C16" s="8">
        <v>1319.2</v>
      </c>
      <c r="D16" s="8">
        <v>0</v>
      </c>
      <c r="E16" s="8">
        <f>C16+D16</f>
        <v>1319.2</v>
      </c>
      <c r="F16" s="8">
        <v>1302.9000000000001</v>
      </c>
      <c r="G16" s="8">
        <v>0</v>
      </c>
      <c r="H16" s="8">
        <f>F16+G16</f>
        <v>1302.9000000000001</v>
      </c>
      <c r="I16" s="8">
        <f>F16-C16</f>
        <v>-16.299999999999955</v>
      </c>
      <c r="J16" s="8">
        <f>G16-D16</f>
        <v>0</v>
      </c>
      <c r="K16" s="8">
        <f>I16+J16</f>
        <v>-16.299999999999955</v>
      </c>
    </row>
    <row r="17" spans="1:11" ht="64.5" customHeight="1" x14ac:dyDescent="0.2">
      <c r="A17" s="89" t="s">
        <v>139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</row>
    <row r="18" spans="1:11" ht="15.75" x14ac:dyDescent="0.2">
      <c r="A18" s="9"/>
      <c r="B18" s="9" t="s">
        <v>7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30" x14ac:dyDescent="0.2">
      <c r="A19" s="15" t="s">
        <v>5</v>
      </c>
      <c r="B19" s="16" t="s">
        <v>105</v>
      </c>
      <c r="C19" s="8">
        <f>C16</f>
        <v>1319.2</v>
      </c>
      <c r="D19" s="8"/>
      <c r="E19" s="8">
        <f>C19+D19</f>
        <v>1319.2</v>
      </c>
      <c r="F19" s="8">
        <f>F16</f>
        <v>1302.9000000000001</v>
      </c>
      <c r="G19" s="8"/>
      <c r="H19" s="8">
        <f>F19+G19</f>
        <v>1302.9000000000001</v>
      </c>
      <c r="I19" s="8">
        <f t="shared" ref="I19:J21" si="0">F19-C19</f>
        <v>-16.299999999999955</v>
      </c>
      <c r="J19" s="8">
        <f t="shared" si="0"/>
        <v>0</v>
      </c>
      <c r="K19" s="8">
        <f>I19+J19</f>
        <v>-16.299999999999955</v>
      </c>
    </row>
    <row r="20" spans="1:11" ht="25.5" hidden="1" x14ac:dyDescent="0.2">
      <c r="A20" s="15" t="s">
        <v>130</v>
      </c>
      <c r="B20" s="15" t="s">
        <v>132</v>
      </c>
      <c r="C20" s="8">
        <v>0</v>
      </c>
      <c r="D20" s="8"/>
      <c r="E20" s="8">
        <f>C20+D20</f>
        <v>0</v>
      </c>
      <c r="F20" s="8">
        <v>0</v>
      </c>
      <c r="G20" s="8"/>
      <c r="H20" s="8">
        <f>F20+G20</f>
        <v>0</v>
      </c>
      <c r="I20" s="8">
        <f t="shared" si="0"/>
        <v>0</v>
      </c>
      <c r="J20" s="8">
        <f t="shared" si="0"/>
        <v>0</v>
      </c>
      <c r="K20" s="8">
        <f>I20+J20</f>
        <v>0</v>
      </c>
    </row>
    <row r="21" spans="1:11" ht="33" hidden="1" customHeight="1" x14ac:dyDescent="0.2">
      <c r="A21" s="15" t="s">
        <v>131</v>
      </c>
      <c r="B21" s="14" t="s">
        <v>133</v>
      </c>
      <c r="C21" s="8"/>
      <c r="D21" s="8">
        <v>15</v>
      </c>
      <c r="E21" s="8">
        <f>C21+D21</f>
        <v>15</v>
      </c>
      <c r="F21" s="8"/>
      <c r="G21" s="8">
        <v>15</v>
      </c>
      <c r="H21" s="8">
        <f>F21+G21</f>
        <v>15</v>
      </c>
      <c r="I21" s="8">
        <f t="shared" si="0"/>
        <v>0</v>
      </c>
      <c r="J21" s="8">
        <f t="shared" si="0"/>
        <v>0</v>
      </c>
      <c r="K21" s="8">
        <f>I21+J21</f>
        <v>0</v>
      </c>
    </row>
    <row r="23" spans="1:11" ht="21.6" customHeight="1" x14ac:dyDescent="0.2">
      <c r="A23" s="87" t="s">
        <v>84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</row>
    <row r="24" spans="1:11" hidden="1" x14ac:dyDescent="0.2"/>
    <row r="25" spans="1:11" ht="36" x14ac:dyDescent="0.2">
      <c r="A25" s="9" t="s">
        <v>8</v>
      </c>
      <c r="B25" s="9" t="s">
        <v>9</v>
      </c>
      <c r="C25" s="10" t="s">
        <v>81</v>
      </c>
      <c r="D25" s="10" t="s">
        <v>82</v>
      </c>
      <c r="E25" s="10" t="s">
        <v>83</v>
      </c>
    </row>
    <row r="26" spans="1:11" ht="15" x14ac:dyDescent="0.2">
      <c r="A26" s="9" t="s">
        <v>6</v>
      </c>
      <c r="B26" s="9" t="s">
        <v>10</v>
      </c>
      <c r="C26" s="9" t="s">
        <v>11</v>
      </c>
      <c r="D26" s="9"/>
      <c r="E26" s="9" t="s">
        <v>11</v>
      </c>
    </row>
    <row r="27" spans="1:11" ht="15" x14ac:dyDescent="0.2">
      <c r="A27" s="9"/>
      <c r="B27" s="9" t="s">
        <v>12</v>
      </c>
      <c r="C27" s="9"/>
      <c r="D27" s="9"/>
      <c r="E27" s="9"/>
    </row>
    <row r="28" spans="1:11" ht="15" x14ac:dyDescent="0.2">
      <c r="A28" s="9" t="s">
        <v>13</v>
      </c>
      <c r="B28" s="9" t="s">
        <v>14</v>
      </c>
      <c r="C28" s="9" t="s">
        <v>11</v>
      </c>
      <c r="D28" s="9"/>
      <c r="E28" s="9" t="s">
        <v>11</v>
      </c>
    </row>
    <row r="29" spans="1:11" ht="15" x14ac:dyDescent="0.2">
      <c r="A29" s="9" t="s">
        <v>15</v>
      </c>
      <c r="B29" s="9" t="s">
        <v>16</v>
      </c>
      <c r="C29" s="9" t="s">
        <v>11</v>
      </c>
      <c r="D29" s="9"/>
      <c r="E29" s="9" t="s">
        <v>11</v>
      </c>
    </row>
    <row r="30" spans="1:11" x14ac:dyDescent="0.2">
      <c r="A30" s="53" t="s">
        <v>17</v>
      </c>
      <c r="B30" s="53"/>
      <c r="C30" s="53"/>
      <c r="D30" s="53"/>
      <c r="E30" s="53"/>
    </row>
    <row r="31" spans="1:11" ht="15" x14ac:dyDescent="0.2">
      <c r="A31" s="9" t="s">
        <v>18</v>
      </c>
      <c r="B31" s="9" t="s">
        <v>19</v>
      </c>
      <c r="C31" s="8">
        <f>SUM(C33:C36)</f>
        <v>0</v>
      </c>
      <c r="D31" s="8">
        <f t="shared" ref="D31:E31" si="1">SUM(D33:D36)</f>
        <v>0.6</v>
      </c>
      <c r="E31" s="8">
        <f t="shared" si="1"/>
        <v>0.6</v>
      </c>
    </row>
    <row r="32" spans="1:11" ht="15" x14ac:dyDescent="0.2">
      <c r="A32" s="9"/>
      <c r="B32" s="9" t="s">
        <v>12</v>
      </c>
      <c r="C32" s="8"/>
      <c r="D32" s="8"/>
      <c r="E32" s="8"/>
    </row>
    <row r="33" spans="1:11" ht="15" x14ac:dyDescent="0.2">
      <c r="A33" s="9" t="s">
        <v>20</v>
      </c>
      <c r="B33" s="9" t="s">
        <v>14</v>
      </c>
      <c r="C33" s="8"/>
      <c r="D33" s="8">
        <v>0.6</v>
      </c>
      <c r="E33" s="8">
        <f>D33-C33</f>
        <v>0.6</v>
      </c>
    </row>
    <row r="34" spans="1:11" ht="15" x14ac:dyDescent="0.2">
      <c r="A34" s="9" t="s">
        <v>21</v>
      </c>
      <c r="B34" s="9" t="s">
        <v>22</v>
      </c>
      <c r="C34" s="8"/>
      <c r="D34" s="8"/>
      <c r="E34" s="8">
        <f t="shared" ref="E34:E36" si="2">D34-C34</f>
        <v>0</v>
      </c>
    </row>
    <row r="35" spans="1:11" ht="15" x14ac:dyDescent="0.2">
      <c r="A35" s="9" t="s">
        <v>23</v>
      </c>
      <c r="B35" s="9" t="s">
        <v>24</v>
      </c>
      <c r="C35" s="8"/>
      <c r="D35" s="8"/>
      <c r="E35" s="8">
        <f t="shared" si="2"/>
        <v>0</v>
      </c>
    </row>
    <row r="36" spans="1:11" ht="15" x14ac:dyDescent="0.2">
      <c r="A36" s="9" t="s">
        <v>25</v>
      </c>
      <c r="B36" s="9" t="s">
        <v>26</v>
      </c>
      <c r="C36" s="8">
        <v>0</v>
      </c>
      <c r="D36" s="8">
        <v>0</v>
      </c>
      <c r="E36" s="8">
        <f t="shared" si="2"/>
        <v>0</v>
      </c>
    </row>
    <row r="37" spans="1:11" ht="57.75" customHeight="1" x14ac:dyDescent="0.2">
      <c r="A37" s="91" t="s">
        <v>165</v>
      </c>
      <c r="B37" s="92"/>
      <c r="C37" s="92"/>
      <c r="D37" s="92"/>
      <c r="E37" s="92"/>
    </row>
    <row r="38" spans="1:11" ht="15" x14ac:dyDescent="0.2">
      <c r="A38" s="9" t="s">
        <v>27</v>
      </c>
      <c r="B38" s="9" t="s">
        <v>28</v>
      </c>
      <c r="C38" s="9" t="s">
        <v>11</v>
      </c>
      <c r="D38" s="8">
        <f>SUM(D39:D41)</f>
        <v>0.6</v>
      </c>
      <c r="E38" s="8"/>
    </row>
    <row r="39" spans="1:11" ht="15" x14ac:dyDescent="0.2">
      <c r="A39" s="9"/>
      <c r="B39" s="9" t="s">
        <v>12</v>
      </c>
      <c r="C39" s="9"/>
      <c r="D39" s="8"/>
      <c r="E39" s="8"/>
    </row>
    <row r="40" spans="1:11" ht="15" x14ac:dyDescent="0.2">
      <c r="A40" s="9" t="s">
        <v>29</v>
      </c>
      <c r="B40" s="9" t="s">
        <v>14</v>
      </c>
      <c r="C40" s="9" t="s">
        <v>11</v>
      </c>
      <c r="D40" s="8">
        <f>-(D26+C31-D31)</f>
        <v>0.6</v>
      </c>
      <c r="E40" s="8"/>
    </row>
    <row r="41" spans="1:11" ht="15" x14ac:dyDescent="0.2">
      <c r="A41" s="9" t="s">
        <v>30</v>
      </c>
      <c r="B41" s="9" t="s">
        <v>26</v>
      </c>
      <c r="C41" s="9" t="s">
        <v>11</v>
      </c>
      <c r="D41" s="8"/>
      <c r="E41" s="8"/>
    </row>
    <row r="43" spans="1:11" ht="16.149999999999999" customHeight="1" x14ac:dyDescent="0.2">
      <c r="A43" s="87" t="s">
        <v>85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</row>
    <row r="44" spans="1:11" hidden="1" x14ac:dyDescent="0.2"/>
    <row r="45" spans="1:11" x14ac:dyDescent="0.2">
      <c r="A45" s="55" t="s">
        <v>111</v>
      </c>
      <c r="B45" s="55" t="s">
        <v>112</v>
      </c>
      <c r="C45" s="55" t="s">
        <v>113</v>
      </c>
      <c r="D45" s="55"/>
      <c r="E45" s="55"/>
      <c r="F45" s="55" t="s">
        <v>114</v>
      </c>
      <c r="G45" s="55"/>
      <c r="H45" s="55"/>
      <c r="I45" s="55" t="s">
        <v>115</v>
      </c>
      <c r="J45" s="55"/>
      <c r="K45" s="55"/>
    </row>
    <row r="46" spans="1:11" ht="30" x14ac:dyDescent="0.2">
      <c r="A46" s="55"/>
      <c r="B46" s="55"/>
      <c r="C46" s="30" t="s">
        <v>140</v>
      </c>
      <c r="D46" s="30" t="s">
        <v>141</v>
      </c>
      <c r="E46" s="17" t="s">
        <v>116</v>
      </c>
      <c r="F46" s="30" t="s">
        <v>140</v>
      </c>
      <c r="G46" s="30" t="s">
        <v>141</v>
      </c>
      <c r="H46" s="17" t="s">
        <v>116</v>
      </c>
      <c r="I46" s="30" t="s">
        <v>140</v>
      </c>
      <c r="J46" s="30" t="s">
        <v>141</v>
      </c>
      <c r="K46" s="17" t="s">
        <v>116</v>
      </c>
    </row>
    <row r="47" spans="1:11" s="11" customFormat="1" ht="14.25" x14ac:dyDescent="0.2">
      <c r="A47" s="18" t="s">
        <v>117</v>
      </c>
      <c r="B47" s="18" t="s">
        <v>118</v>
      </c>
      <c r="C47" s="48"/>
      <c r="D47" s="48"/>
      <c r="E47" s="48"/>
      <c r="F47" s="48"/>
      <c r="G47" s="48"/>
      <c r="H47" s="48"/>
      <c r="I47" s="48"/>
      <c r="J47" s="48"/>
      <c r="K47" s="48"/>
    </row>
    <row r="48" spans="1:11" ht="15" x14ac:dyDescent="0.2">
      <c r="A48" s="17"/>
      <c r="B48" s="19" t="s">
        <v>86</v>
      </c>
      <c r="C48" s="20">
        <v>7</v>
      </c>
      <c r="D48" s="20"/>
      <c r="E48" s="20">
        <f>C48+D48</f>
        <v>7</v>
      </c>
      <c r="F48" s="20">
        <v>5</v>
      </c>
      <c r="G48" s="20"/>
      <c r="H48" s="20">
        <f>F48+G48</f>
        <v>5</v>
      </c>
      <c r="I48" s="20">
        <f>F48-C48</f>
        <v>-2</v>
      </c>
      <c r="J48" s="20">
        <f>G48-D48</f>
        <v>0</v>
      </c>
      <c r="K48" s="20">
        <f>I48+J48</f>
        <v>-2</v>
      </c>
    </row>
    <row r="49" spans="1:11" ht="45" hidden="1" x14ac:dyDescent="0.2">
      <c r="A49" s="17"/>
      <c r="B49" s="21" t="s">
        <v>142</v>
      </c>
      <c r="C49" s="22"/>
      <c r="D49" s="22"/>
      <c r="E49" s="22">
        <f>C49+D49</f>
        <v>0</v>
      </c>
      <c r="F49" s="22"/>
      <c r="G49" s="22"/>
      <c r="H49" s="22">
        <f>F49+G49</f>
        <v>0</v>
      </c>
      <c r="I49" s="22">
        <f>F49-C49</f>
        <v>0</v>
      </c>
      <c r="J49" s="22">
        <f>G49-D49</f>
        <v>0</v>
      </c>
      <c r="K49" s="22">
        <f>I49+J49</f>
        <v>0</v>
      </c>
    </row>
    <row r="50" spans="1:11" ht="28.5" customHeight="1" x14ac:dyDescent="0.2">
      <c r="A50" s="49" t="s">
        <v>167</v>
      </c>
      <c r="B50" s="48"/>
      <c r="C50" s="48"/>
      <c r="D50" s="48"/>
      <c r="E50" s="48"/>
      <c r="F50" s="48"/>
      <c r="G50" s="48"/>
      <c r="H50" s="48"/>
      <c r="I50" s="48"/>
      <c r="J50" s="48"/>
      <c r="K50" s="48"/>
    </row>
    <row r="51" spans="1:11" s="11" customFormat="1" ht="14.25" x14ac:dyDescent="0.2">
      <c r="A51" s="18" t="s">
        <v>119</v>
      </c>
      <c r="B51" s="18" t="s">
        <v>120</v>
      </c>
      <c r="C51" s="48"/>
      <c r="D51" s="48"/>
      <c r="E51" s="48"/>
      <c r="F51" s="48"/>
      <c r="G51" s="48"/>
      <c r="H51" s="48"/>
      <c r="I51" s="48"/>
      <c r="J51" s="48"/>
      <c r="K51" s="48"/>
    </row>
    <row r="52" spans="1:11" ht="30" x14ac:dyDescent="0.2">
      <c r="A52" s="17"/>
      <c r="B52" s="19" t="s">
        <v>103</v>
      </c>
      <c r="C52" s="20">
        <v>415</v>
      </c>
      <c r="D52" s="20"/>
      <c r="E52" s="20">
        <f>C52+D52</f>
        <v>415</v>
      </c>
      <c r="F52" s="20">
        <v>428</v>
      </c>
      <c r="G52" s="20"/>
      <c r="H52" s="20">
        <f>F52+G52</f>
        <v>428</v>
      </c>
      <c r="I52" s="20">
        <f>F52-C52</f>
        <v>13</v>
      </c>
      <c r="J52" s="20">
        <f>G52-D52</f>
        <v>0</v>
      </c>
      <c r="K52" s="20">
        <f>I52+J52</f>
        <v>13</v>
      </c>
    </row>
    <row r="53" spans="1:11" ht="30" x14ac:dyDescent="0.2">
      <c r="A53" s="39"/>
      <c r="B53" s="40" t="s">
        <v>152</v>
      </c>
      <c r="C53" s="41">
        <v>415</v>
      </c>
      <c r="D53" s="41"/>
      <c r="E53" s="41">
        <f>C53+D53</f>
        <v>415</v>
      </c>
      <c r="F53" s="41">
        <v>428</v>
      </c>
      <c r="G53" s="41"/>
      <c r="H53" s="41">
        <f>F53+G53</f>
        <v>428</v>
      </c>
      <c r="I53" s="41">
        <f>F53-C53</f>
        <v>13</v>
      </c>
      <c r="J53" s="41">
        <f>G53-D53</f>
        <v>0</v>
      </c>
      <c r="K53" s="41">
        <f>I53+J53</f>
        <v>13</v>
      </c>
    </row>
    <row r="54" spans="1:11" ht="27" customHeight="1" x14ac:dyDescent="0.2">
      <c r="A54" s="17"/>
      <c r="B54" s="45" t="s">
        <v>153</v>
      </c>
      <c r="C54" s="22">
        <v>36</v>
      </c>
      <c r="D54" s="22"/>
      <c r="E54" s="22">
        <f t="shared" ref="E54:E57" si="3">C54+D54</f>
        <v>36</v>
      </c>
      <c r="F54" s="22">
        <v>36</v>
      </c>
      <c r="G54" s="22"/>
      <c r="H54" s="22">
        <f t="shared" ref="H54:H57" si="4">F54+G54</f>
        <v>36</v>
      </c>
      <c r="I54" s="22">
        <f t="shared" ref="I54:I57" si="5">F54-C54</f>
        <v>0</v>
      </c>
      <c r="J54" s="22">
        <f t="shared" ref="J54:J57" si="6">G54-D54</f>
        <v>0</v>
      </c>
      <c r="K54" s="22">
        <f t="shared" ref="K54:K57" si="7">I54+J54</f>
        <v>0</v>
      </c>
    </row>
    <row r="55" spans="1:11" ht="29.25" customHeight="1" x14ac:dyDescent="0.2">
      <c r="A55" s="39"/>
      <c r="B55" s="45" t="s">
        <v>154</v>
      </c>
      <c r="C55" s="41">
        <v>36</v>
      </c>
      <c r="D55" s="41"/>
      <c r="E55" s="41">
        <f t="shared" si="3"/>
        <v>36</v>
      </c>
      <c r="F55" s="41">
        <v>36</v>
      </c>
      <c r="G55" s="41"/>
      <c r="H55" s="41">
        <f t="shared" si="4"/>
        <v>36</v>
      </c>
      <c r="I55" s="41">
        <f t="shared" ref="I55:I56" si="8">F55-C55</f>
        <v>0</v>
      </c>
      <c r="J55" s="41">
        <f t="shared" ref="J55:J56" si="9">G55-D55</f>
        <v>0</v>
      </c>
      <c r="K55" s="41">
        <f t="shared" ref="K55:K56" si="10">I55+J55</f>
        <v>0</v>
      </c>
    </row>
    <row r="56" spans="1:11" x14ac:dyDescent="0.2">
      <c r="A56" s="39"/>
      <c r="B56" s="45" t="s">
        <v>155</v>
      </c>
      <c r="C56" s="41">
        <v>206</v>
      </c>
      <c r="D56" s="41"/>
      <c r="E56" s="41">
        <f t="shared" si="3"/>
        <v>206</v>
      </c>
      <c r="F56" s="41">
        <v>212</v>
      </c>
      <c r="G56" s="41"/>
      <c r="H56" s="41">
        <f t="shared" si="4"/>
        <v>212</v>
      </c>
      <c r="I56" s="41">
        <f t="shared" si="8"/>
        <v>6</v>
      </c>
      <c r="J56" s="41">
        <f t="shared" si="9"/>
        <v>0</v>
      </c>
      <c r="K56" s="41">
        <f t="shared" si="10"/>
        <v>6</v>
      </c>
    </row>
    <row r="57" spans="1:11" ht="25.5" hidden="1" x14ac:dyDescent="0.2">
      <c r="A57" s="17"/>
      <c r="B57" s="44" t="s">
        <v>143</v>
      </c>
      <c r="C57" s="22"/>
      <c r="D57" s="22"/>
      <c r="E57" s="22">
        <f t="shared" si="3"/>
        <v>0</v>
      </c>
      <c r="F57" s="22"/>
      <c r="G57" s="22"/>
      <c r="H57" s="22">
        <f t="shared" si="4"/>
        <v>0</v>
      </c>
      <c r="I57" s="22">
        <f t="shared" si="5"/>
        <v>0</v>
      </c>
      <c r="J57" s="22">
        <f t="shared" si="6"/>
        <v>0</v>
      </c>
      <c r="K57" s="22">
        <f t="shared" si="7"/>
        <v>0</v>
      </c>
    </row>
    <row r="58" spans="1:11" ht="25.5" hidden="1" x14ac:dyDescent="0.2">
      <c r="A58" s="17"/>
      <c r="B58" s="17" t="s">
        <v>136</v>
      </c>
      <c r="C58" s="20"/>
      <c r="D58" s="20"/>
      <c r="E58" s="20">
        <f t="shared" ref="E58" si="11">C58+D58</f>
        <v>0</v>
      </c>
      <c r="F58" s="20"/>
      <c r="G58" s="20"/>
      <c r="H58" s="20">
        <f t="shared" ref="H58" si="12">F58+G58</f>
        <v>0</v>
      </c>
      <c r="I58" s="20">
        <f t="shared" ref="I58" si="13">F58-C58</f>
        <v>0</v>
      </c>
      <c r="J58" s="20">
        <f t="shared" ref="J58" si="14">G58-D58</f>
        <v>0</v>
      </c>
      <c r="K58" s="20">
        <f t="shared" ref="K58" si="15">I58+J58</f>
        <v>0</v>
      </c>
    </row>
    <row r="59" spans="1:11" ht="28.15" customHeight="1" x14ac:dyDescent="0.2">
      <c r="A59" s="56" t="s">
        <v>168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 s="11" customFormat="1" ht="14.25" x14ac:dyDescent="0.2">
      <c r="A60" s="18" t="s">
        <v>121</v>
      </c>
      <c r="B60" s="18" t="s">
        <v>122</v>
      </c>
      <c r="C60" s="48"/>
      <c r="D60" s="48"/>
      <c r="E60" s="48"/>
      <c r="F60" s="48"/>
      <c r="G60" s="48"/>
      <c r="H60" s="48"/>
      <c r="I60" s="48"/>
      <c r="J60" s="48"/>
      <c r="K60" s="48"/>
    </row>
    <row r="61" spans="1:11" ht="30.75" customHeight="1" x14ac:dyDescent="0.2">
      <c r="A61" s="17"/>
      <c r="B61" s="19" t="s">
        <v>104</v>
      </c>
      <c r="C61" s="20">
        <f>ROUNDDOWN(C52/C48,0)</f>
        <v>59</v>
      </c>
      <c r="D61" s="20"/>
      <c r="E61" s="20">
        <f t="shared" ref="E61:E65" si="16">C61+D61</f>
        <v>59</v>
      </c>
      <c r="F61" s="22">
        <f>ROUNDDOWN(F52/F48,0)</f>
        <v>85</v>
      </c>
      <c r="G61" s="20"/>
      <c r="H61" s="20">
        <f t="shared" ref="H61:H65" si="17">F61+G61</f>
        <v>85</v>
      </c>
      <c r="I61" s="20">
        <f t="shared" ref="I61:I65" si="18">F61-C61</f>
        <v>26</v>
      </c>
      <c r="J61" s="20">
        <f t="shared" ref="J61:J65" si="19">G61-D61</f>
        <v>0</v>
      </c>
      <c r="K61" s="20">
        <f t="shared" ref="K61:K65" si="20">I61+J61</f>
        <v>26</v>
      </c>
    </row>
    <row r="62" spans="1:11" ht="25.5" x14ac:dyDescent="0.2">
      <c r="A62" s="17"/>
      <c r="B62" s="17" t="s">
        <v>137</v>
      </c>
      <c r="C62" s="22">
        <f>ROUNDDOWN(C54/C48,0)</f>
        <v>5</v>
      </c>
      <c r="D62" s="20"/>
      <c r="E62" s="20">
        <f t="shared" si="16"/>
        <v>5</v>
      </c>
      <c r="F62" s="22">
        <f>ROUNDDOWN(F54/F48,0)</f>
        <v>7</v>
      </c>
      <c r="G62" s="20"/>
      <c r="H62" s="20">
        <f t="shared" si="17"/>
        <v>7</v>
      </c>
      <c r="I62" s="20">
        <f t="shared" si="18"/>
        <v>2</v>
      </c>
      <c r="J62" s="20">
        <f t="shared" si="19"/>
        <v>0</v>
      </c>
      <c r="K62" s="20">
        <f t="shared" si="20"/>
        <v>2</v>
      </c>
    </row>
    <row r="63" spans="1:11" ht="25.5" x14ac:dyDescent="0.2">
      <c r="A63" s="39"/>
      <c r="B63" s="39" t="s">
        <v>156</v>
      </c>
      <c r="C63" s="41">
        <v>29</v>
      </c>
      <c r="D63" s="41"/>
      <c r="E63" s="41">
        <f t="shared" si="16"/>
        <v>29</v>
      </c>
      <c r="F63" s="41">
        <v>42</v>
      </c>
      <c r="G63" s="41"/>
      <c r="H63" s="41">
        <f t="shared" ref="H63" si="21">F63+G63</f>
        <v>42</v>
      </c>
      <c r="I63" s="41">
        <f t="shared" ref="I63" si="22">F63-C63</f>
        <v>13</v>
      </c>
      <c r="J63" s="41">
        <f t="shared" ref="J63" si="23">G63-D63</f>
        <v>0</v>
      </c>
      <c r="K63" s="41">
        <f t="shared" ref="K63" si="24">I63+J63</f>
        <v>13</v>
      </c>
    </row>
    <row r="64" spans="1:11" ht="25.5" x14ac:dyDescent="0.2">
      <c r="A64" s="17"/>
      <c r="B64" s="17" t="s">
        <v>144</v>
      </c>
      <c r="C64" s="22">
        <f>ROUND(C16/$C$48,1)</f>
        <v>188.5</v>
      </c>
      <c r="D64" s="22">
        <f>ROUND(D16/$C$48,1)</f>
        <v>0</v>
      </c>
      <c r="E64" s="22">
        <f t="shared" ref="E64" si="25">C64+D64</f>
        <v>188.5</v>
      </c>
      <c r="F64" s="22">
        <f>ROUND(F16/F48,1)</f>
        <v>260.60000000000002</v>
      </c>
      <c r="G64" s="22">
        <f>ROUND(G16/$C$48,1)</f>
        <v>0</v>
      </c>
      <c r="H64" s="22">
        <f t="shared" ref="H64" si="26">F64+G64</f>
        <v>260.60000000000002</v>
      </c>
      <c r="I64" s="22">
        <f t="shared" ref="I64" si="27">F64-C64</f>
        <v>72.100000000000023</v>
      </c>
      <c r="J64" s="22">
        <f t="shared" ref="J64" si="28">G64-D64</f>
        <v>0</v>
      </c>
      <c r="K64" s="22">
        <f t="shared" ref="K64" si="29">I64+J64</f>
        <v>72.100000000000023</v>
      </c>
    </row>
    <row r="65" spans="1:11" ht="25.5" hidden="1" x14ac:dyDescent="0.2">
      <c r="A65" s="17"/>
      <c r="B65" s="17" t="s">
        <v>145</v>
      </c>
      <c r="C65" s="20"/>
      <c r="D65" s="20" t="e">
        <f>ROUND(D21/D58,1)</f>
        <v>#DIV/0!</v>
      </c>
      <c r="E65" s="20" t="e">
        <f t="shared" si="16"/>
        <v>#DIV/0!</v>
      </c>
      <c r="F65" s="22"/>
      <c r="G65" s="22" t="e">
        <f>ROUND(G21/G58,1)</f>
        <v>#DIV/0!</v>
      </c>
      <c r="H65" s="20" t="e">
        <f t="shared" si="17"/>
        <v>#DIV/0!</v>
      </c>
      <c r="I65" s="20">
        <f t="shared" si="18"/>
        <v>0</v>
      </c>
      <c r="J65" s="20" t="e">
        <f t="shared" si="19"/>
        <v>#DIV/0!</v>
      </c>
      <c r="K65" s="20" t="e">
        <f t="shared" si="20"/>
        <v>#DIV/0!</v>
      </c>
    </row>
    <row r="66" spans="1:11" ht="44.25" customHeight="1" x14ac:dyDescent="0.2">
      <c r="A66" s="56" t="s">
        <v>169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 ht="14.25" x14ac:dyDescent="0.2">
      <c r="A67" s="37" t="s">
        <v>121</v>
      </c>
      <c r="B67" s="38" t="s">
        <v>149</v>
      </c>
      <c r="C67" s="35"/>
      <c r="D67" s="35"/>
      <c r="E67" s="35"/>
      <c r="F67" s="35"/>
      <c r="G67" s="35"/>
      <c r="H67" s="35"/>
      <c r="I67" s="35"/>
      <c r="J67" s="35"/>
      <c r="K67" s="35"/>
    </row>
    <row r="68" spans="1:11" ht="38.25" x14ac:dyDescent="0.2">
      <c r="A68" s="36"/>
      <c r="B68" s="45" t="s">
        <v>157</v>
      </c>
      <c r="C68" s="46">
        <v>100</v>
      </c>
      <c r="D68" s="35"/>
      <c r="E68" s="35">
        <v>100</v>
      </c>
      <c r="F68" s="35">
        <v>100</v>
      </c>
      <c r="G68" s="35"/>
      <c r="H68" s="35">
        <v>100</v>
      </c>
      <c r="I68" s="35">
        <v>0</v>
      </c>
      <c r="J68" s="41">
        <v>0</v>
      </c>
      <c r="K68" s="35">
        <v>0</v>
      </c>
    </row>
    <row r="69" spans="1:11" ht="38.25" x14ac:dyDescent="0.2">
      <c r="A69" s="36"/>
      <c r="B69" s="47" t="s">
        <v>158</v>
      </c>
      <c r="C69" s="46">
        <v>100</v>
      </c>
      <c r="D69" s="35"/>
      <c r="E69" s="35">
        <v>100</v>
      </c>
      <c r="F69" s="35">
        <v>100</v>
      </c>
      <c r="G69" s="35"/>
      <c r="H69" s="35">
        <v>100</v>
      </c>
      <c r="I69" s="41">
        <v>0</v>
      </c>
      <c r="J69" s="41">
        <v>0</v>
      </c>
      <c r="K69" s="41">
        <v>0</v>
      </c>
    </row>
    <row r="70" spans="1:11" ht="33" customHeight="1" x14ac:dyDescent="0.2">
      <c r="A70" s="51" t="s">
        <v>108</v>
      </c>
      <c r="B70" s="52"/>
      <c r="C70" s="52"/>
      <c r="D70" s="52"/>
      <c r="E70" s="52"/>
      <c r="F70" s="52"/>
      <c r="G70" s="52"/>
      <c r="H70" s="52"/>
      <c r="I70" s="52"/>
      <c r="J70" s="52"/>
      <c r="K70" s="52"/>
    </row>
    <row r="71" spans="1:11" ht="109.5" customHeight="1" x14ac:dyDescent="0.2">
      <c r="A71" s="50" t="s">
        <v>170</v>
      </c>
      <c r="B71" s="50"/>
      <c r="C71" s="50"/>
      <c r="D71" s="50"/>
      <c r="E71" s="50"/>
      <c r="F71" s="50"/>
      <c r="G71" s="50"/>
      <c r="H71" s="50"/>
      <c r="I71" s="50"/>
      <c r="J71" s="50"/>
      <c r="K71" s="50"/>
    </row>
    <row r="72" spans="1:11" ht="17.25" customHeight="1" x14ac:dyDescent="0.2">
      <c r="A72" s="86" t="s">
        <v>87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</row>
    <row r="73" spans="1:11" ht="28.5" customHeight="1" x14ac:dyDescent="0.2">
      <c r="A73" s="50" t="s">
        <v>88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</row>
    <row r="74" spans="1:11" ht="17.45" customHeight="1" x14ac:dyDescent="0.2">
      <c r="A74" s="58" t="s">
        <v>109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</row>
    <row r="75" spans="1:11" ht="28.15" customHeight="1" x14ac:dyDescent="0.2">
      <c r="A75" s="55" t="s">
        <v>111</v>
      </c>
      <c r="B75" s="55" t="s">
        <v>112</v>
      </c>
      <c r="C75" s="57" t="s">
        <v>123</v>
      </c>
      <c r="D75" s="57"/>
      <c r="E75" s="57"/>
      <c r="F75" s="57" t="s">
        <v>124</v>
      </c>
      <c r="G75" s="57"/>
      <c r="H75" s="57"/>
      <c r="I75" s="70" t="s">
        <v>89</v>
      </c>
      <c r="J75" s="57"/>
      <c r="K75" s="57"/>
    </row>
    <row r="76" spans="1:11" s="6" customFormat="1" ht="20.45" customHeight="1" x14ac:dyDescent="0.2">
      <c r="A76" s="55"/>
      <c r="B76" s="55"/>
      <c r="C76" s="23" t="s">
        <v>66</v>
      </c>
      <c r="D76" s="23" t="s">
        <v>67</v>
      </c>
      <c r="E76" s="23" t="s">
        <v>68</v>
      </c>
      <c r="F76" s="23" t="s">
        <v>66</v>
      </c>
      <c r="G76" s="23" t="s">
        <v>67</v>
      </c>
      <c r="H76" s="23" t="s">
        <v>68</v>
      </c>
      <c r="I76" s="23" t="s">
        <v>66</v>
      </c>
      <c r="J76" s="23" t="s">
        <v>67</v>
      </c>
      <c r="K76" s="23" t="s">
        <v>68</v>
      </c>
    </row>
    <row r="77" spans="1:11" ht="15" x14ac:dyDescent="0.2">
      <c r="A77" s="17"/>
      <c r="B77" s="17" t="s">
        <v>125</v>
      </c>
      <c r="C77" s="24">
        <f>SUM(C81:C83)</f>
        <v>1162.7</v>
      </c>
      <c r="D77" s="24">
        <f t="shared" ref="D77:H77" si="30">SUM(D81:D83)</f>
        <v>15</v>
      </c>
      <c r="E77" s="24">
        <f t="shared" si="30"/>
        <v>1177.7</v>
      </c>
      <c r="F77" s="24">
        <f>SUM(F81:F83)</f>
        <v>1302.9000000000001</v>
      </c>
      <c r="G77" s="24">
        <f t="shared" si="30"/>
        <v>0</v>
      </c>
      <c r="H77" s="24">
        <f t="shared" si="30"/>
        <v>1302.9000000000001</v>
      </c>
      <c r="I77" s="24">
        <f>F77/C77*100-100</f>
        <v>12.058140534961723</v>
      </c>
      <c r="J77" s="24" t="s">
        <v>150</v>
      </c>
      <c r="K77" s="24">
        <f>H77/E77*100-100</f>
        <v>10.630890719198447</v>
      </c>
    </row>
    <row r="78" spans="1:11" ht="28.9" customHeight="1" x14ac:dyDescent="0.2">
      <c r="A78" s="72" t="s">
        <v>90</v>
      </c>
      <c r="B78" s="72"/>
      <c r="C78" s="72"/>
      <c r="D78" s="72"/>
      <c r="E78" s="72"/>
      <c r="F78" s="72"/>
      <c r="G78" s="72"/>
      <c r="H78" s="72"/>
      <c r="I78" s="72"/>
      <c r="J78" s="72"/>
      <c r="K78" s="72"/>
    </row>
    <row r="79" spans="1:11" ht="63.75" customHeight="1" x14ac:dyDescent="0.2">
      <c r="A79" s="73" t="s">
        <v>171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</row>
    <row r="80" spans="1:11" ht="15" x14ac:dyDescent="0.2">
      <c r="A80" s="17"/>
      <c r="B80" s="17" t="s">
        <v>126</v>
      </c>
      <c r="C80" s="17"/>
      <c r="D80" s="17"/>
      <c r="E80" s="17"/>
      <c r="F80" s="25"/>
      <c r="G80" s="25"/>
      <c r="H80" s="25"/>
      <c r="I80" s="25"/>
      <c r="J80" s="25"/>
      <c r="K80" s="25"/>
    </row>
    <row r="81" spans="1:11" ht="30" x14ac:dyDescent="0.2">
      <c r="A81" s="17"/>
      <c r="B81" s="16" t="s">
        <v>105</v>
      </c>
      <c r="C81" s="43">
        <v>1162.5</v>
      </c>
      <c r="D81" s="43"/>
      <c r="E81" s="43">
        <f>C81+D81</f>
        <v>1162.5</v>
      </c>
      <c r="F81" s="43">
        <v>1302.9000000000001</v>
      </c>
      <c r="G81" s="43"/>
      <c r="H81" s="43">
        <f>F81+G81</f>
        <v>1302.9000000000001</v>
      </c>
      <c r="I81" s="103">
        <f t="shared" ref="I81:J83" si="31">F81/C81*100-100</f>
        <v>12.077419354838725</v>
      </c>
      <c r="J81" s="103"/>
      <c r="K81" s="103">
        <f t="shared" ref="K81" si="32">H81/E81*100-100</f>
        <v>12.077419354838725</v>
      </c>
    </row>
    <row r="82" spans="1:11" ht="25.5" x14ac:dyDescent="0.2">
      <c r="A82" s="17"/>
      <c r="B82" s="93" t="s">
        <v>132</v>
      </c>
      <c r="C82" s="104">
        <v>0.2</v>
      </c>
      <c r="D82" s="104"/>
      <c r="E82" s="104">
        <f>C82+D82</f>
        <v>0.2</v>
      </c>
      <c r="F82" s="104"/>
      <c r="G82" s="104"/>
      <c r="H82" s="104">
        <f>F82+G82</f>
        <v>0</v>
      </c>
      <c r="I82" s="105" t="s">
        <v>150</v>
      </c>
      <c r="J82" s="105"/>
      <c r="K82" s="105" t="s">
        <v>150</v>
      </c>
    </row>
    <row r="83" spans="1:11" ht="26.25" customHeight="1" x14ac:dyDescent="0.2">
      <c r="A83" s="17"/>
      <c r="B83" s="94" t="s">
        <v>133</v>
      </c>
      <c r="C83" s="104"/>
      <c r="D83" s="104">
        <v>15</v>
      </c>
      <c r="E83" s="104">
        <f>C83+D83</f>
        <v>15</v>
      </c>
      <c r="F83" s="104"/>
      <c r="G83" s="104">
        <v>0</v>
      </c>
      <c r="H83" s="104">
        <f>F83+G83</f>
        <v>0</v>
      </c>
      <c r="I83" s="105"/>
      <c r="J83" s="105" t="s">
        <v>150</v>
      </c>
      <c r="K83" s="105" t="s">
        <v>150</v>
      </c>
    </row>
    <row r="84" spans="1:11" ht="30.6" customHeight="1" x14ac:dyDescent="0.2">
      <c r="A84" s="71" t="s">
        <v>92</v>
      </c>
      <c r="B84" s="57"/>
      <c r="C84" s="57"/>
      <c r="D84" s="57"/>
      <c r="E84" s="57"/>
      <c r="F84" s="57"/>
      <c r="G84" s="57"/>
      <c r="H84" s="57"/>
      <c r="I84" s="57"/>
      <c r="J84" s="57"/>
      <c r="K84" s="57"/>
    </row>
    <row r="85" spans="1:11" ht="52.9" customHeight="1" x14ac:dyDescent="0.2">
      <c r="A85" s="74" t="s">
        <v>172</v>
      </c>
      <c r="B85" s="74"/>
      <c r="C85" s="74"/>
      <c r="D85" s="74"/>
      <c r="E85" s="74"/>
      <c r="F85" s="74"/>
      <c r="G85" s="74"/>
      <c r="H85" s="74"/>
      <c r="I85" s="74"/>
      <c r="J85" s="74"/>
      <c r="K85" s="74"/>
    </row>
    <row r="86" spans="1:11" s="11" customFormat="1" ht="14.25" x14ac:dyDescent="0.2">
      <c r="A86" s="18" t="s">
        <v>117</v>
      </c>
      <c r="B86" s="18" t="s">
        <v>118</v>
      </c>
      <c r="C86" s="41"/>
      <c r="D86" s="41"/>
      <c r="E86" s="41"/>
      <c r="F86" s="20"/>
      <c r="G86" s="20"/>
      <c r="H86" s="20"/>
      <c r="I86" s="24"/>
      <c r="J86" s="24"/>
      <c r="K86" s="24"/>
    </row>
    <row r="87" spans="1:11" ht="15" x14ac:dyDescent="0.2">
      <c r="A87" s="17"/>
      <c r="B87" s="19" t="s">
        <v>86</v>
      </c>
      <c r="C87" s="41">
        <v>5</v>
      </c>
      <c r="D87" s="41"/>
      <c r="E87" s="41">
        <f>C87</f>
        <v>5</v>
      </c>
      <c r="F87" s="20">
        <v>5</v>
      </c>
      <c r="G87" s="20"/>
      <c r="H87" s="20">
        <f>F87</f>
        <v>5</v>
      </c>
      <c r="I87" s="24">
        <f>F87/C87*100-100</f>
        <v>0</v>
      </c>
      <c r="J87" s="24"/>
      <c r="K87" s="24">
        <f t="shared" ref="K87:K99" si="33">H87/E87*100-100</f>
        <v>0</v>
      </c>
    </row>
    <row r="88" spans="1:11" ht="30" x14ac:dyDescent="0.2">
      <c r="A88" s="95"/>
      <c r="B88" s="96" t="s">
        <v>134</v>
      </c>
      <c r="C88" s="97">
        <v>0.2</v>
      </c>
      <c r="D88" s="97"/>
      <c r="E88" s="97">
        <f t="shared" ref="E88" si="34">C88+D88</f>
        <v>0.2</v>
      </c>
      <c r="F88" s="97">
        <v>0</v>
      </c>
      <c r="G88" s="97"/>
      <c r="H88" s="97">
        <f t="shared" ref="H88" si="35">F88+G88</f>
        <v>0</v>
      </c>
      <c r="I88" s="98" t="s">
        <v>150</v>
      </c>
      <c r="J88" s="98"/>
      <c r="K88" s="98" t="s">
        <v>150</v>
      </c>
    </row>
    <row r="89" spans="1:11" s="11" customFormat="1" ht="14.25" x14ac:dyDescent="0.2">
      <c r="A89" s="99" t="s">
        <v>119</v>
      </c>
      <c r="B89" s="99" t="s">
        <v>120</v>
      </c>
      <c r="C89" s="100"/>
      <c r="D89" s="100"/>
      <c r="E89" s="100"/>
      <c r="F89" s="100"/>
      <c r="G89" s="100"/>
      <c r="H89" s="100"/>
      <c r="I89" s="101"/>
      <c r="J89" s="98"/>
      <c r="K89" s="101"/>
    </row>
    <row r="90" spans="1:11" ht="25.5" x14ac:dyDescent="0.2">
      <c r="A90" s="95"/>
      <c r="B90" s="102" t="s">
        <v>103</v>
      </c>
      <c r="C90" s="97">
        <v>552</v>
      </c>
      <c r="D90" s="97"/>
      <c r="E90" s="97">
        <f t="shared" ref="E90:E96" si="36">C90+D90</f>
        <v>552</v>
      </c>
      <c r="F90" s="97">
        <v>428</v>
      </c>
      <c r="G90" s="97"/>
      <c r="H90" s="97">
        <f t="shared" ref="H90:H96" si="37">F90+G90</f>
        <v>428</v>
      </c>
      <c r="I90" s="98">
        <f t="shared" ref="I90:I99" si="38">F90/C90*100-100</f>
        <v>-22.463768115942031</v>
      </c>
      <c r="J90" s="98"/>
      <c r="K90" s="98">
        <f t="shared" si="33"/>
        <v>-22.463768115942031</v>
      </c>
    </row>
    <row r="91" spans="1:11" ht="25.5" x14ac:dyDescent="0.2">
      <c r="A91" s="95"/>
      <c r="B91" s="102" t="s">
        <v>152</v>
      </c>
      <c r="C91" s="97">
        <v>0</v>
      </c>
      <c r="D91" s="97"/>
      <c r="E91" s="97">
        <f t="shared" si="36"/>
        <v>0</v>
      </c>
      <c r="F91" s="97">
        <v>428</v>
      </c>
      <c r="G91" s="97"/>
      <c r="H91" s="97">
        <f t="shared" si="37"/>
        <v>428</v>
      </c>
      <c r="I91" s="98" t="s">
        <v>150</v>
      </c>
      <c r="J91" s="98"/>
      <c r="K91" s="98" t="s">
        <v>150</v>
      </c>
    </row>
    <row r="92" spans="1:11" ht="32.25" customHeight="1" x14ac:dyDescent="0.2">
      <c r="A92" s="17"/>
      <c r="B92" s="45" t="s">
        <v>153</v>
      </c>
      <c r="C92" s="41">
        <v>64</v>
      </c>
      <c r="D92" s="41"/>
      <c r="E92" s="41">
        <f t="shared" si="36"/>
        <v>64</v>
      </c>
      <c r="F92" s="20">
        <v>36</v>
      </c>
      <c r="G92" s="20"/>
      <c r="H92" s="41">
        <f t="shared" si="37"/>
        <v>36</v>
      </c>
      <c r="I92" s="24">
        <f t="shared" ref="I91:I94" si="39">F92/C92*100-100</f>
        <v>-43.75</v>
      </c>
      <c r="J92" s="24"/>
      <c r="K92" s="24">
        <f t="shared" ref="K91:K94" si="40">H92/E92*100-100</f>
        <v>-43.75</v>
      </c>
    </row>
    <row r="93" spans="1:11" ht="35.25" customHeight="1" x14ac:dyDescent="0.2">
      <c r="A93" s="39"/>
      <c r="B93" s="45" t="s">
        <v>154</v>
      </c>
      <c r="C93" s="41">
        <v>0</v>
      </c>
      <c r="D93" s="41"/>
      <c r="E93" s="41">
        <f t="shared" si="36"/>
        <v>0</v>
      </c>
      <c r="F93" s="41">
        <v>36</v>
      </c>
      <c r="G93" s="41"/>
      <c r="H93" s="41">
        <f t="shared" si="37"/>
        <v>36</v>
      </c>
      <c r="I93" s="24" t="s">
        <v>150</v>
      </c>
      <c r="J93" s="24"/>
      <c r="K93" s="24" t="s">
        <v>150</v>
      </c>
    </row>
    <row r="94" spans="1:11" x14ac:dyDescent="0.2">
      <c r="A94" s="39"/>
      <c r="B94" s="45" t="s">
        <v>155</v>
      </c>
      <c r="C94" s="41">
        <v>0</v>
      </c>
      <c r="D94" s="41"/>
      <c r="E94" s="41">
        <f t="shared" si="36"/>
        <v>0</v>
      </c>
      <c r="F94" s="41">
        <v>212</v>
      </c>
      <c r="G94" s="41"/>
      <c r="H94" s="41">
        <f t="shared" si="37"/>
        <v>212</v>
      </c>
      <c r="I94" s="24" t="s">
        <v>150</v>
      </c>
      <c r="J94" s="24"/>
      <c r="K94" s="24" t="s">
        <v>150</v>
      </c>
    </row>
    <row r="95" spans="1:11" ht="25.5" x14ac:dyDescent="0.2">
      <c r="A95" s="17"/>
      <c r="B95" s="44" t="s">
        <v>135</v>
      </c>
      <c r="C95" s="41">
        <v>0.2</v>
      </c>
      <c r="D95" s="41"/>
      <c r="E95" s="41">
        <f t="shared" si="36"/>
        <v>0.2</v>
      </c>
      <c r="F95" s="22">
        <v>0</v>
      </c>
      <c r="G95" s="22"/>
      <c r="H95" s="29">
        <f t="shared" si="37"/>
        <v>0</v>
      </c>
      <c r="I95" s="24" t="s">
        <v>150</v>
      </c>
      <c r="J95" s="24"/>
      <c r="K95" s="24" t="s">
        <v>150</v>
      </c>
    </row>
    <row r="96" spans="1:11" ht="25.5" x14ac:dyDescent="0.2">
      <c r="A96" s="17"/>
      <c r="B96" s="17" t="s">
        <v>136</v>
      </c>
      <c r="C96" s="41"/>
      <c r="D96" s="41">
        <v>1</v>
      </c>
      <c r="E96" s="41">
        <f t="shared" si="36"/>
        <v>1</v>
      </c>
      <c r="F96" s="22"/>
      <c r="G96" s="22">
        <v>0</v>
      </c>
      <c r="H96" s="29">
        <f t="shared" si="37"/>
        <v>0</v>
      </c>
      <c r="I96" s="24"/>
      <c r="J96" s="24" t="s">
        <v>150</v>
      </c>
      <c r="K96" s="24" t="s">
        <v>150</v>
      </c>
    </row>
    <row r="97" spans="1:11" s="11" customFormat="1" ht="14.25" x14ac:dyDescent="0.2">
      <c r="A97" s="18" t="s">
        <v>121</v>
      </c>
      <c r="B97" s="18" t="s">
        <v>122</v>
      </c>
      <c r="C97" s="42"/>
      <c r="D97" s="42"/>
      <c r="E97" s="42"/>
      <c r="F97" s="26"/>
      <c r="G97" s="26"/>
      <c r="H97" s="26"/>
      <c r="I97" s="27"/>
      <c r="J97" s="27"/>
      <c r="K97" s="27"/>
    </row>
    <row r="98" spans="1:11" ht="25.5" x14ac:dyDescent="0.2">
      <c r="A98" s="17"/>
      <c r="B98" s="45" t="s">
        <v>159</v>
      </c>
      <c r="C98" s="41">
        <v>110</v>
      </c>
      <c r="D98" s="41"/>
      <c r="E98" s="41">
        <f>SUM(C98:D98)</f>
        <v>110</v>
      </c>
      <c r="F98" s="20">
        <v>85</v>
      </c>
      <c r="G98" s="20"/>
      <c r="H98" s="22">
        <f>SUM(F98:G98)</f>
        <v>85</v>
      </c>
      <c r="I98" s="24">
        <f t="shared" si="38"/>
        <v>-22.727272727272734</v>
      </c>
      <c r="J98" s="24"/>
      <c r="K98" s="24">
        <f t="shared" si="33"/>
        <v>-22.727272727272734</v>
      </c>
    </row>
    <row r="99" spans="1:11" ht="25.5" x14ac:dyDescent="0.2">
      <c r="A99" s="17"/>
      <c r="B99" s="45" t="s">
        <v>160</v>
      </c>
      <c r="C99" s="41">
        <v>13</v>
      </c>
      <c r="D99" s="41"/>
      <c r="E99" s="41">
        <f t="shared" ref="E99:E102" si="41">SUM(C99:D99)</f>
        <v>13</v>
      </c>
      <c r="F99" s="20">
        <v>7</v>
      </c>
      <c r="G99" s="20"/>
      <c r="H99" s="22">
        <f t="shared" ref="H99:H102" si="42">SUM(F99:G99)</f>
        <v>7</v>
      </c>
      <c r="I99" s="24">
        <f t="shared" si="38"/>
        <v>-46.153846153846153</v>
      </c>
      <c r="J99" s="24"/>
      <c r="K99" s="24">
        <f t="shared" si="33"/>
        <v>-46.153846153846153</v>
      </c>
    </row>
    <row r="100" spans="1:11" ht="25.5" x14ac:dyDescent="0.2">
      <c r="A100" s="39"/>
      <c r="B100" s="45" t="s">
        <v>156</v>
      </c>
      <c r="C100" s="41">
        <v>0</v>
      </c>
      <c r="D100" s="41"/>
      <c r="E100" s="41">
        <v>0</v>
      </c>
      <c r="F100" s="41">
        <v>42</v>
      </c>
      <c r="G100" s="41"/>
      <c r="H100" s="41">
        <f t="shared" si="42"/>
        <v>42</v>
      </c>
      <c r="I100" s="24" t="s">
        <v>150</v>
      </c>
      <c r="J100" s="24"/>
      <c r="K100" s="24" t="s">
        <v>150</v>
      </c>
    </row>
    <row r="101" spans="1:11" ht="25.5" x14ac:dyDescent="0.2">
      <c r="A101" s="17"/>
      <c r="B101" s="45" t="s">
        <v>161</v>
      </c>
      <c r="C101" s="41">
        <v>232.5</v>
      </c>
      <c r="D101" s="41">
        <v>3</v>
      </c>
      <c r="E101" s="41">
        <f t="shared" si="41"/>
        <v>235.5</v>
      </c>
      <c r="F101" s="22">
        <v>260.60000000000002</v>
      </c>
      <c r="G101" s="22">
        <v>0</v>
      </c>
      <c r="H101" s="22">
        <f t="shared" si="42"/>
        <v>260.60000000000002</v>
      </c>
      <c r="I101" s="24">
        <f t="shared" ref="I101:J101" si="43">F101/C101*100-100</f>
        <v>12.086021505376337</v>
      </c>
      <c r="J101" s="24" t="s">
        <v>150</v>
      </c>
      <c r="K101" s="24">
        <f t="shared" ref="K101" si="44">H101/E101*100-100</f>
        <v>10.658174097664556</v>
      </c>
    </row>
    <row r="102" spans="1:11" ht="25.5" x14ac:dyDescent="0.2">
      <c r="A102" s="17"/>
      <c r="B102" s="44" t="s">
        <v>151</v>
      </c>
      <c r="C102" s="41"/>
      <c r="D102" s="41">
        <v>15</v>
      </c>
      <c r="E102" s="41">
        <f t="shared" si="41"/>
        <v>15</v>
      </c>
      <c r="F102" s="20"/>
      <c r="G102" s="20">
        <v>0</v>
      </c>
      <c r="H102" s="22">
        <f t="shared" si="42"/>
        <v>0</v>
      </c>
      <c r="I102" s="24"/>
      <c r="J102" s="24" t="s">
        <v>150</v>
      </c>
      <c r="K102" s="24" t="s">
        <v>150</v>
      </c>
    </row>
    <row r="103" spans="1:11" ht="14.25" x14ac:dyDescent="0.2">
      <c r="A103" s="37">
        <v>4</v>
      </c>
      <c r="B103" s="38" t="s">
        <v>149</v>
      </c>
      <c r="C103" s="41"/>
      <c r="D103" s="41"/>
      <c r="E103" s="41"/>
      <c r="F103" s="35"/>
      <c r="G103" s="35"/>
      <c r="H103" s="35"/>
      <c r="I103" s="24"/>
      <c r="J103" s="24"/>
      <c r="K103" s="24"/>
    </row>
    <row r="104" spans="1:11" ht="38.25" x14ac:dyDescent="0.2">
      <c r="A104" s="36"/>
      <c r="B104" s="45" t="s">
        <v>157</v>
      </c>
      <c r="C104" s="46">
        <v>0</v>
      </c>
      <c r="D104" s="41"/>
      <c r="E104" s="41">
        <v>0</v>
      </c>
      <c r="F104" s="35">
        <v>100</v>
      </c>
      <c r="G104" s="35"/>
      <c r="H104" s="35">
        <v>100</v>
      </c>
      <c r="I104" s="24" t="s">
        <v>150</v>
      </c>
      <c r="J104" s="24"/>
      <c r="K104" s="24" t="s">
        <v>150</v>
      </c>
    </row>
    <row r="105" spans="1:11" ht="38.25" x14ac:dyDescent="0.2">
      <c r="A105" s="36"/>
      <c r="B105" s="47" t="s">
        <v>158</v>
      </c>
      <c r="C105" s="46">
        <v>0</v>
      </c>
      <c r="D105" s="41"/>
      <c r="E105" s="41">
        <v>0</v>
      </c>
      <c r="F105" s="35">
        <v>100</v>
      </c>
      <c r="G105" s="35"/>
      <c r="H105" s="35">
        <v>100</v>
      </c>
      <c r="I105" s="24" t="s">
        <v>150</v>
      </c>
      <c r="J105" s="24"/>
      <c r="K105" s="24" t="s">
        <v>150</v>
      </c>
    </row>
    <row r="106" spans="1:11" ht="17.45" customHeight="1" x14ac:dyDescent="0.2">
      <c r="A106" s="71" t="s">
        <v>91</v>
      </c>
      <c r="B106" s="75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ht="87.75" customHeight="1" x14ac:dyDescent="0.2">
      <c r="A107" s="76" t="s">
        <v>173</v>
      </c>
      <c r="B107" s="76"/>
      <c r="C107" s="76"/>
      <c r="D107" s="76"/>
      <c r="E107" s="76"/>
      <c r="F107" s="76"/>
      <c r="G107" s="76"/>
      <c r="H107" s="76"/>
      <c r="I107" s="76"/>
      <c r="J107" s="76"/>
      <c r="K107" s="76"/>
    </row>
    <row r="108" spans="1:11" ht="13.9" customHeight="1" x14ac:dyDescent="0.2">
      <c r="A108" s="77" t="s">
        <v>127</v>
      </c>
      <c r="B108" s="77"/>
      <c r="C108" s="77"/>
      <c r="D108" s="77"/>
      <c r="E108" s="77"/>
      <c r="F108" s="77"/>
      <c r="G108" s="77"/>
      <c r="H108" s="77"/>
      <c r="I108" s="77"/>
      <c r="J108" s="77"/>
      <c r="K108" s="77"/>
    </row>
    <row r="109" spans="1:11" ht="26.25" customHeight="1" x14ac:dyDescent="0.2">
      <c r="A109" s="50" t="s">
        <v>93</v>
      </c>
      <c r="B109" s="50"/>
      <c r="C109" s="50"/>
      <c r="D109" s="50"/>
      <c r="E109" s="50"/>
      <c r="F109" s="50"/>
      <c r="G109" s="50"/>
      <c r="H109" s="50"/>
      <c r="I109" s="50"/>
      <c r="J109" s="50"/>
      <c r="K109" s="50"/>
    </row>
    <row r="111" spans="1:11" ht="15" customHeight="1" x14ac:dyDescent="0.2">
      <c r="A111" s="69" t="s">
        <v>34</v>
      </c>
      <c r="B111" s="69"/>
      <c r="C111" s="69"/>
      <c r="D111" s="69"/>
      <c r="E111" s="69"/>
      <c r="F111" s="69"/>
      <c r="G111" s="69"/>
      <c r="H111" s="69"/>
      <c r="I111" s="69"/>
      <c r="J111" s="69"/>
      <c r="K111" s="69"/>
    </row>
    <row r="112" spans="1:11" hidden="1" x14ac:dyDescent="0.2"/>
    <row r="113" spans="1:8" ht="72" x14ac:dyDescent="0.2">
      <c r="A113" s="9" t="s">
        <v>35</v>
      </c>
      <c r="B113" s="9" t="s">
        <v>9</v>
      </c>
      <c r="C113" s="10" t="s">
        <v>94</v>
      </c>
      <c r="D113" s="10" t="s">
        <v>95</v>
      </c>
      <c r="E113" s="10" t="s">
        <v>96</v>
      </c>
      <c r="F113" s="10" t="s">
        <v>83</v>
      </c>
      <c r="G113" s="10" t="s">
        <v>97</v>
      </c>
      <c r="H113" s="10" t="s">
        <v>98</v>
      </c>
    </row>
    <row r="114" spans="1:8" ht="15" x14ac:dyDescent="0.2">
      <c r="A114" s="9" t="s">
        <v>6</v>
      </c>
      <c r="B114" s="9" t="s">
        <v>18</v>
      </c>
      <c r="C114" s="9" t="s">
        <v>27</v>
      </c>
      <c r="D114" s="9" t="s">
        <v>33</v>
      </c>
      <c r="E114" s="9" t="s">
        <v>32</v>
      </c>
      <c r="F114" s="9" t="s">
        <v>36</v>
      </c>
      <c r="G114" s="9" t="s">
        <v>31</v>
      </c>
      <c r="H114" s="9" t="s">
        <v>37</v>
      </c>
    </row>
    <row r="115" spans="1:8" ht="15" x14ac:dyDescent="0.2">
      <c r="A115" s="9" t="s">
        <v>38</v>
      </c>
      <c r="B115" s="9" t="s">
        <v>39</v>
      </c>
      <c r="C115" s="9" t="s">
        <v>11</v>
      </c>
      <c r="D115" s="9"/>
      <c r="E115" s="9"/>
      <c r="F115" s="9"/>
      <c r="G115" s="9" t="s">
        <v>11</v>
      </c>
      <c r="H115" s="9" t="s">
        <v>11</v>
      </c>
    </row>
    <row r="116" spans="1:8" ht="15" x14ac:dyDescent="0.2">
      <c r="A116" s="9"/>
      <c r="B116" s="9" t="s">
        <v>40</v>
      </c>
      <c r="C116" s="9" t="s">
        <v>11</v>
      </c>
      <c r="D116" s="9"/>
      <c r="E116" s="9"/>
      <c r="F116" s="9"/>
      <c r="G116" s="9" t="s">
        <v>11</v>
      </c>
      <c r="H116" s="9" t="s">
        <v>11</v>
      </c>
    </row>
    <row r="117" spans="1:8" ht="30" x14ac:dyDescent="0.2">
      <c r="A117" s="9"/>
      <c r="B117" s="9" t="s">
        <v>41</v>
      </c>
      <c r="C117" s="9" t="s">
        <v>11</v>
      </c>
      <c r="D117" s="9"/>
      <c r="E117" s="9"/>
      <c r="F117" s="9"/>
      <c r="G117" s="9" t="s">
        <v>11</v>
      </c>
      <c r="H117" s="9" t="s">
        <v>11</v>
      </c>
    </row>
    <row r="118" spans="1:8" ht="15" x14ac:dyDescent="0.2">
      <c r="A118" s="9"/>
      <c r="B118" s="9" t="s">
        <v>42</v>
      </c>
      <c r="C118" s="9" t="s">
        <v>11</v>
      </c>
      <c r="D118" s="9"/>
      <c r="E118" s="9"/>
      <c r="F118" s="9"/>
      <c r="G118" s="9" t="s">
        <v>11</v>
      </c>
      <c r="H118" s="9" t="s">
        <v>11</v>
      </c>
    </row>
    <row r="119" spans="1:8" ht="15" x14ac:dyDescent="0.2">
      <c r="A119" s="9"/>
      <c r="B119" s="9" t="s">
        <v>43</v>
      </c>
      <c r="C119" s="9" t="s">
        <v>11</v>
      </c>
      <c r="D119" s="9"/>
      <c r="E119" s="9"/>
      <c r="F119" s="9"/>
      <c r="G119" s="9" t="s">
        <v>11</v>
      </c>
      <c r="H119" s="9" t="s">
        <v>11</v>
      </c>
    </row>
    <row r="120" spans="1:8" x14ac:dyDescent="0.2">
      <c r="A120" s="53" t="s">
        <v>44</v>
      </c>
      <c r="B120" s="53"/>
      <c r="C120" s="53"/>
      <c r="D120" s="53"/>
      <c r="E120" s="53"/>
      <c r="F120" s="53"/>
      <c r="G120" s="53"/>
      <c r="H120" s="53"/>
    </row>
    <row r="121" spans="1:8" ht="15" x14ac:dyDescent="0.2">
      <c r="A121" s="9" t="s">
        <v>18</v>
      </c>
      <c r="B121" s="9" t="s">
        <v>45</v>
      </c>
      <c r="C121" s="9" t="s">
        <v>11</v>
      </c>
      <c r="D121" s="9"/>
      <c r="E121" s="9"/>
      <c r="F121" s="9"/>
      <c r="G121" s="9" t="s">
        <v>11</v>
      </c>
      <c r="H121" s="9" t="s">
        <v>11</v>
      </c>
    </row>
    <row r="122" spans="1:8" x14ac:dyDescent="0.2">
      <c r="A122" s="65" t="s">
        <v>110</v>
      </c>
      <c r="B122" s="53"/>
      <c r="C122" s="53"/>
      <c r="D122" s="53"/>
      <c r="E122" s="53"/>
      <c r="F122" s="53"/>
      <c r="G122" s="53"/>
      <c r="H122" s="53"/>
    </row>
    <row r="123" spans="1:8" x14ac:dyDescent="0.2">
      <c r="A123" s="53" t="s">
        <v>46</v>
      </c>
      <c r="B123" s="53"/>
      <c r="C123" s="53"/>
      <c r="D123" s="53"/>
      <c r="E123" s="53"/>
      <c r="F123" s="53"/>
      <c r="G123" s="53"/>
      <c r="H123" s="53"/>
    </row>
    <row r="124" spans="1:8" ht="15" x14ac:dyDescent="0.2">
      <c r="A124" s="9" t="s">
        <v>20</v>
      </c>
      <c r="B124" s="9" t="s">
        <v>47</v>
      </c>
      <c r="C124" s="9"/>
      <c r="D124" s="9"/>
      <c r="E124" s="9"/>
      <c r="F124" s="9"/>
      <c r="G124" s="9"/>
      <c r="H124" s="9"/>
    </row>
    <row r="125" spans="1:8" ht="15" x14ac:dyDescent="0.2">
      <c r="A125" s="9"/>
      <c r="B125" s="9" t="s">
        <v>48</v>
      </c>
      <c r="C125" s="9"/>
      <c r="D125" s="9"/>
      <c r="E125" s="9"/>
      <c r="F125" s="9"/>
      <c r="G125" s="9"/>
      <c r="H125" s="9"/>
    </row>
    <row r="126" spans="1:8" ht="13.5" thickBot="1" x14ac:dyDescent="0.25">
      <c r="A126" s="66" t="s">
        <v>49</v>
      </c>
      <c r="B126" s="67"/>
      <c r="C126" s="67"/>
      <c r="D126" s="67"/>
      <c r="E126" s="67"/>
      <c r="F126" s="67"/>
      <c r="G126" s="67"/>
      <c r="H126" s="68"/>
    </row>
    <row r="127" spans="1:8" ht="19.5" customHeight="1" x14ac:dyDescent="0.2">
      <c r="A127" s="9"/>
      <c r="B127" s="9" t="s">
        <v>50</v>
      </c>
      <c r="C127" s="9"/>
      <c r="D127" s="9"/>
      <c r="E127" s="9"/>
      <c r="F127" s="9"/>
      <c r="G127" s="9"/>
      <c r="H127" s="9"/>
    </row>
    <row r="128" spans="1:8" ht="14.25" customHeight="1" x14ac:dyDescent="0.2">
      <c r="A128" s="9"/>
      <c r="B128" s="9" t="s">
        <v>51</v>
      </c>
      <c r="C128" s="9"/>
      <c r="D128" s="9"/>
      <c r="E128" s="9"/>
      <c r="F128" s="9"/>
      <c r="G128" s="9"/>
      <c r="H128" s="9"/>
    </row>
    <row r="129" spans="1:11" ht="30" x14ac:dyDescent="0.2">
      <c r="A129" s="9" t="s">
        <v>21</v>
      </c>
      <c r="B129" s="9" t="s">
        <v>52</v>
      </c>
      <c r="C129" s="9" t="s">
        <v>11</v>
      </c>
      <c r="D129" s="9"/>
      <c r="E129" s="9"/>
      <c r="F129" s="9"/>
      <c r="G129" s="9" t="s">
        <v>11</v>
      </c>
      <c r="H129" s="9" t="s">
        <v>11</v>
      </c>
    </row>
    <row r="130" spans="1:11" ht="22.9" customHeight="1" x14ac:dyDescent="0.2">
      <c r="A130" s="64" t="s">
        <v>146</v>
      </c>
      <c r="B130" s="64"/>
      <c r="C130" s="64"/>
      <c r="D130" s="64"/>
      <c r="E130" s="64"/>
      <c r="F130" s="64"/>
      <c r="G130" s="64"/>
      <c r="H130" s="64"/>
      <c r="I130" s="64"/>
      <c r="J130" s="64"/>
      <c r="K130" s="64"/>
    </row>
    <row r="131" spans="1:11" ht="18" customHeight="1" x14ac:dyDescent="0.2">
      <c r="A131" s="60" t="s">
        <v>162</v>
      </c>
      <c r="B131" s="60"/>
      <c r="C131" s="60"/>
      <c r="D131" s="60"/>
      <c r="E131" s="60"/>
      <c r="F131" s="60"/>
      <c r="G131" s="60"/>
      <c r="H131" s="60"/>
      <c r="I131" s="60"/>
      <c r="J131" s="60"/>
      <c r="K131" s="60"/>
    </row>
    <row r="132" spans="1:11" ht="18" customHeight="1" x14ac:dyDescent="0.2">
      <c r="A132" s="60" t="s">
        <v>99</v>
      </c>
      <c r="B132" s="61"/>
      <c r="C132" s="61"/>
      <c r="D132" s="61"/>
      <c r="E132" s="61"/>
      <c r="F132" s="61"/>
      <c r="G132" s="61"/>
      <c r="H132" s="61"/>
      <c r="I132" s="61"/>
      <c r="J132" s="61"/>
      <c r="K132" s="61"/>
    </row>
    <row r="133" spans="1:11" ht="21.75" customHeight="1" x14ac:dyDescent="0.2">
      <c r="A133" s="62" t="s">
        <v>106</v>
      </c>
      <c r="B133" s="63"/>
      <c r="C133" s="63"/>
      <c r="D133" s="63"/>
      <c r="E133" s="63"/>
      <c r="F133" s="63"/>
      <c r="G133" s="63"/>
      <c r="H133" s="63"/>
      <c r="I133" s="63"/>
      <c r="J133" s="63"/>
      <c r="K133" s="63"/>
    </row>
    <row r="134" spans="1:11" ht="77.45" customHeight="1" x14ac:dyDescent="0.2">
      <c r="A134" s="60" t="s">
        <v>163</v>
      </c>
      <c r="B134" s="60"/>
      <c r="C134" s="60"/>
      <c r="D134" s="60"/>
      <c r="E134" s="60"/>
      <c r="F134" s="60"/>
      <c r="G134" s="60"/>
      <c r="H134" s="60"/>
      <c r="I134" s="60"/>
      <c r="J134" s="60"/>
      <c r="K134" s="60"/>
    </row>
    <row r="135" spans="1:11" ht="28.15" customHeight="1" x14ac:dyDescent="0.2">
      <c r="A135" s="60" t="s">
        <v>107</v>
      </c>
      <c r="B135" s="60"/>
      <c r="C135" s="60"/>
      <c r="D135" s="60"/>
      <c r="E135" s="60"/>
      <c r="F135" s="60"/>
      <c r="G135" s="60"/>
      <c r="H135" s="60"/>
      <c r="I135" s="60"/>
      <c r="J135" s="60"/>
      <c r="K135" s="60"/>
    </row>
    <row r="136" spans="1:11" ht="38.25" customHeight="1" x14ac:dyDescent="0.2">
      <c r="A136" s="60" t="s">
        <v>147</v>
      </c>
      <c r="B136" s="60"/>
      <c r="C136" s="60"/>
      <c r="D136" s="60"/>
      <c r="E136" s="60"/>
      <c r="F136" s="60"/>
      <c r="G136" s="60"/>
      <c r="H136" s="60"/>
      <c r="I136" s="60"/>
      <c r="J136" s="60"/>
      <c r="K136" s="60"/>
    </row>
    <row r="139" spans="1:11" ht="31.5" x14ac:dyDescent="0.25">
      <c r="B139" s="13" t="s">
        <v>148</v>
      </c>
      <c r="C139" s="31"/>
      <c r="D139" s="31"/>
      <c r="E139" s="78" t="s">
        <v>164</v>
      </c>
      <c r="F139" s="78"/>
      <c r="G139" s="78"/>
    </row>
  </sheetData>
  <mergeCells count="69">
    <mergeCell ref="E139:G139"/>
    <mergeCell ref="H1:K1"/>
    <mergeCell ref="H2:K2"/>
    <mergeCell ref="A3:K3"/>
    <mergeCell ref="D4:K4"/>
    <mergeCell ref="D5:K5"/>
    <mergeCell ref="D6:K6"/>
    <mergeCell ref="D7:K7"/>
    <mergeCell ref="D8:K8"/>
    <mergeCell ref="C10:K10"/>
    <mergeCell ref="B11:K11"/>
    <mergeCell ref="A72:K72"/>
    <mergeCell ref="A12:K12"/>
    <mergeCell ref="A17:K17"/>
    <mergeCell ref="A23:K23"/>
    <mergeCell ref="A43:K43"/>
    <mergeCell ref="A111:K111"/>
    <mergeCell ref="F75:H75"/>
    <mergeCell ref="I75:K75"/>
    <mergeCell ref="A84:K84"/>
    <mergeCell ref="A78:K78"/>
    <mergeCell ref="A79:K79"/>
    <mergeCell ref="A85:K85"/>
    <mergeCell ref="A106:K106"/>
    <mergeCell ref="A107:K107"/>
    <mergeCell ref="A108:K108"/>
    <mergeCell ref="A109:K109"/>
    <mergeCell ref="A130:K130"/>
    <mergeCell ref="A131:K131"/>
    <mergeCell ref="A120:H120"/>
    <mergeCell ref="A122:H122"/>
    <mergeCell ref="A123:H123"/>
    <mergeCell ref="A126:H126"/>
    <mergeCell ref="A132:K132"/>
    <mergeCell ref="A133:K133"/>
    <mergeCell ref="A134:K134"/>
    <mergeCell ref="A135:K135"/>
    <mergeCell ref="A136:K136"/>
    <mergeCell ref="A73:K73"/>
    <mergeCell ref="A75:A76"/>
    <mergeCell ref="B75:B76"/>
    <mergeCell ref="C75:E75"/>
    <mergeCell ref="A74:K74"/>
    <mergeCell ref="A59:K59"/>
    <mergeCell ref="C60:E60"/>
    <mergeCell ref="F60:H60"/>
    <mergeCell ref="I60:K60"/>
    <mergeCell ref="A66:K66"/>
    <mergeCell ref="A71:K71"/>
    <mergeCell ref="A70:K70"/>
    <mergeCell ref="A13:A14"/>
    <mergeCell ref="B13:B14"/>
    <mergeCell ref="C13:E13"/>
    <mergeCell ref="F13:H13"/>
    <mergeCell ref="I13:K13"/>
    <mergeCell ref="A30:E30"/>
    <mergeCell ref="A37:E37"/>
    <mergeCell ref="A45:A46"/>
    <mergeCell ref="B45:B46"/>
    <mergeCell ref="C45:E45"/>
    <mergeCell ref="F45:H45"/>
    <mergeCell ref="I45:K45"/>
    <mergeCell ref="C47:E47"/>
    <mergeCell ref="F47:H47"/>
    <mergeCell ref="I47:K47"/>
    <mergeCell ref="A50:K50"/>
    <mergeCell ref="C51:E51"/>
    <mergeCell ref="F51:H51"/>
    <mergeCell ref="I51:K51"/>
  </mergeCells>
  <pageMargins left="1.1811023622047243" right="0.31496062992125984" top="0.31496062992125984" bottom="0.31496062992125984" header="0" footer="0"/>
  <pageSetup paperSize="9" scale="68" fitToHeight="0" orientation="portrait" r:id="rId1"/>
  <rowBreaks count="2" manualBreakCount="2">
    <brk id="59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ekonomist</cp:lastModifiedBy>
  <cp:lastPrinted>2020-03-24T12:15:38Z</cp:lastPrinted>
  <dcterms:created xsi:type="dcterms:W3CDTF">2019-07-18T07:25:18Z</dcterms:created>
  <dcterms:modified xsi:type="dcterms:W3CDTF">2021-02-04T10:53:10Z</dcterms:modified>
</cp:coreProperties>
</file>