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570" windowHeight="9900" tabRatio="935"/>
  </bookViews>
  <sheets>
    <sheet name="4060" sheetId="27" r:id="rId1"/>
  </sheets>
  <calcPr calcId="144525"/>
</workbook>
</file>

<file path=xl/calcChain.xml><?xml version="1.0" encoding="utf-8"?>
<calcChain xmlns="http://schemas.openxmlformats.org/spreadsheetml/2006/main">
  <c r="H111" i="27" l="1"/>
  <c r="F111" i="27"/>
  <c r="C30" i="27"/>
  <c r="F72" i="27"/>
  <c r="C72" i="27"/>
  <c r="F115" i="27"/>
  <c r="H112" i="27"/>
  <c r="I63" i="27"/>
  <c r="J63" i="27"/>
  <c r="H63" i="27"/>
  <c r="E63" i="27"/>
  <c r="K63" i="27" l="1"/>
  <c r="E116" i="27"/>
  <c r="H116" i="27"/>
  <c r="E113" i="27" l="1"/>
  <c r="E111" i="27"/>
  <c r="E112" i="27"/>
  <c r="K112" i="27" s="1"/>
  <c r="H108" i="27"/>
  <c r="H113" i="27" s="1"/>
  <c r="E108" i="27"/>
  <c r="H97" i="27"/>
  <c r="E97" i="27"/>
  <c r="G82" i="27" l="1"/>
  <c r="F82" i="27"/>
  <c r="H82" i="27" s="1"/>
  <c r="D82" i="27"/>
  <c r="C82" i="27"/>
  <c r="H87" i="27"/>
  <c r="E87" i="27"/>
  <c r="D110" i="27"/>
  <c r="E115" i="27"/>
  <c r="E110" i="27"/>
  <c r="E107" i="27"/>
  <c r="E106" i="27"/>
  <c r="E105" i="27"/>
  <c r="E104" i="27"/>
  <c r="E103" i="27"/>
  <c r="E102" i="27"/>
  <c r="E101" i="27"/>
  <c r="E99" i="27"/>
  <c r="E98" i="27"/>
  <c r="E96" i="27"/>
  <c r="E95" i="27"/>
  <c r="E94" i="27"/>
  <c r="E93" i="27"/>
  <c r="E92" i="27"/>
  <c r="E91" i="27"/>
  <c r="E73" i="27"/>
  <c r="H73" i="27"/>
  <c r="I73" i="27"/>
  <c r="J73" i="27"/>
  <c r="E69" i="27"/>
  <c r="I69" i="27"/>
  <c r="J69" i="27"/>
  <c r="H51" i="27"/>
  <c r="K51" i="27" s="1"/>
  <c r="I51" i="27"/>
  <c r="J51" i="27"/>
  <c r="E51" i="27"/>
  <c r="I82" i="27" l="1"/>
  <c r="K73" i="27"/>
  <c r="H69" i="27"/>
  <c r="K69" i="27" s="1"/>
  <c r="G110" i="27" l="1"/>
  <c r="H68" i="27"/>
  <c r="H67" i="27"/>
  <c r="H66" i="27"/>
  <c r="E68" i="27"/>
  <c r="E66" i="27"/>
  <c r="J107" i="27" l="1"/>
  <c r="F112" i="27"/>
  <c r="I112" i="27" s="1"/>
  <c r="I115" i="27"/>
  <c r="J106" i="27"/>
  <c r="I102" i="27"/>
  <c r="K68" i="27"/>
  <c r="I66" i="27"/>
  <c r="I68" i="27"/>
  <c r="J68" i="27"/>
  <c r="J110" i="27" l="1"/>
  <c r="G16" i="27"/>
  <c r="F16" i="27"/>
  <c r="D16" i="27"/>
  <c r="C16" i="27"/>
  <c r="E67" i="27" s="1"/>
  <c r="K67" i="27" s="1"/>
  <c r="E20" i="27"/>
  <c r="H20" i="27"/>
  <c r="I20" i="27"/>
  <c r="J20" i="27"/>
  <c r="H102" i="27"/>
  <c r="H103" i="27"/>
  <c r="K103" i="27" s="1"/>
  <c r="H104" i="27"/>
  <c r="H101" i="27"/>
  <c r="K101" i="27"/>
  <c r="H92" i="27"/>
  <c r="H93" i="27"/>
  <c r="H94" i="27"/>
  <c r="H95" i="27"/>
  <c r="H96" i="27"/>
  <c r="H98" i="27"/>
  <c r="H91" i="27"/>
  <c r="I103" i="27"/>
  <c r="I104" i="27"/>
  <c r="J105" i="27"/>
  <c r="I101" i="27"/>
  <c r="I91" i="27"/>
  <c r="I92" i="27"/>
  <c r="I93" i="27"/>
  <c r="I95" i="27"/>
  <c r="I96" i="27"/>
  <c r="I98" i="27"/>
  <c r="I99" i="27"/>
  <c r="J86" i="27"/>
  <c r="I86" i="27"/>
  <c r="H86" i="27"/>
  <c r="E86" i="27"/>
  <c r="J82" i="27"/>
  <c r="K93" i="27" l="1"/>
  <c r="K92" i="27"/>
  <c r="K20" i="27"/>
  <c r="K102" i="27"/>
  <c r="K94" i="27"/>
  <c r="K86" i="27"/>
  <c r="K104" i="27"/>
  <c r="K91" i="27"/>
  <c r="K96" i="27"/>
  <c r="I94" i="27"/>
  <c r="K95" i="27"/>
  <c r="J72" i="27"/>
  <c r="I72" i="27"/>
  <c r="H72" i="27"/>
  <c r="E72" i="27"/>
  <c r="E57" i="27"/>
  <c r="H57" i="27"/>
  <c r="I57" i="27"/>
  <c r="J57" i="27"/>
  <c r="E58" i="27"/>
  <c r="H58" i="27"/>
  <c r="I58" i="27"/>
  <c r="J58" i="27"/>
  <c r="E59" i="27"/>
  <c r="H59" i="27"/>
  <c r="I59" i="27"/>
  <c r="J59" i="27"/>
  <c r="E60" i="27"/>
  <c r="H60" i="27"/>
  <c r="I60" i="27"/>
  <c r="J60" i="27"/>
  <c r="E61" i="27"/>
  <c r="H61" i="27"/>
  <c r="I61" i="27"/>
  <c r="J61" i="27"/>
  <c r="E62" i="27"/>
  <c r="H62" i="27"/>
  <c r="I62" i="27"/>
  <c r="J62" i="27"/>
  <c r="J56" i="27"/>
  <c r="I56" i="27"/>
  <c r="H56" i="27"/>
  <c r="E56" i="27"/>
  <c r="H48" i="27"/>
  <c r="E48" i="27"/>
  <c r="E46" i="27"/>
  <c r="H46" i="27"/>
  <c r="I46" i="27"/>
  <c r="J46" i="27"/>
  <c r="E47" i="27"/>
  <c r="H47" i="27"/>
  <c r="I47" i="27"/>
  <c r="J47" i="27"/>
  <c r="J48" i="27"/>
  <c r="E49" i="27"/>
  <c r="H49" i="27"/>
  <c r="I49" i="27"/>
  <c r="J49" i="27"/>
  <c r="E50" i="27"/>
  <c r="H50" i="27"/>
  <c r="I50" i="27"/>
  <c r="J50" i="27"/>
  <c r="E52" i="27"/>
  <c r="H52" i="27"/>
  <c r="I52" i="27"/>
  <c r="J52" i="27"/>
  <c r="E53" i="27"/>
  <c r="H53" i="27"/>
  <c r="I53" i="27"/>
  <c r="J53" i="27"/>
  <c r="H45" i="27"/>
  <c r="E45" i="27"/>
  <c r="J45" i="27"/>
  <c r="I45" i="27"/>
  <c r="C28" i="27"/>
  <c r="E31" i="27"/>
  <c r="E32" i="27"/>
  <c r="E33" i="27"/>
  <c r="D23" i="27"/>
  <c r="D35" i="27"/>
  <c r="J19" i="27"/>
  <c r="I19" i="27"/>
  <c r="H19" i="27"/>
  <c r="E19" i="27"/>
  <c r="J16" i="27"/>
  <c r="I16" i="27"/>
  <c r="K52" i="27" l="1"/>
  <c r="K46" i="27"/>
  <c r="K60" i="27"/>
  <c r="K49" i="27"/>
  <c r="K58" i="27"/>
  <c r="K72" i="27"/>
  <c r="K62" i="27"/>
  <c r="K50" i="27"/>
  <c r="E30" i="27"/>
  <c r="K53" i="27"/>
  <c r="K47" i="27"/>
  <c r="K57" i="27"/>
  <c r="K19" i="27"/>
  <c r="D28" i="27"/>
  <c r="K61" i="27"/>
  <c r="K59" i="27"/>
  <c r="K56" i="27"/>
  <c r="I48" i="27"/>
  <c r="K48" i="27"/>
  <c r="K45" i="27"/>
  <c r="K66" i="27" l="1"/>
  <c r="E82" i="27"/>
  <c r="F136" i="27"/>
  <c r="F134" i="27"/>
  <c r="F130" i="27"/>
  <c r="F126" i="27"/>
  <c r="F125" i="27"/>
  <c r="F124" i="27"/>
  <c r="H115" i="27"/>
  <c r="I111" i="27"/>
  <c r="H110" i="27"/>
  <c r="H107" i="27"/>
  <c r="H106" i="27"/>
  <c r="H105" i="27"/>
  <c r="H99" i="27"/>
  <c r="K98" i="27"/>
  <c r="J67" i="27"/>
  <c r="I67" i="27"/>
  <c r="J66" i="27"/>
  <c r="H16" i="27"/>
  <c r="E16" i="27"/>
  <c r="K106" i="27" l="1"/>
  <c r="K107" i="27"/>
  <c r="K115" i="27"/>
  <c r="K111" i="27"/>
  <c r="K110" i="27"/>
  <c r="K105" i="27"/>
  <c r="K99" i="27"/>
  <c r="K16" i="27"/>
  <c r="E28" i="27"/>
  <c r="K82" i="27"/>
</calcChain>
</file>

<file path=xl/sharedStrings.xml><?xml version="1.0" encoding="utf-8"?>
<sst xmlns="http://schemas.openxmlformats.org/spreadsheetml/2006/main" count="282" uniqueCount="173">
  <si>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</si>
  <si>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</si>
  <si>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</si>
  <si>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</si>
  <si>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</si>
  <si>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</si>
  <si>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</si>
  <si>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</si>
  <si>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</si>
  <si>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</si>
  <si>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</si>
  <si>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</si>
  <si>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</si>
  <si>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</si>
  <si>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</si>
  <si>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</si>
  <si>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</si>
  <si>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</si>
  <si>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</si>
  <si>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</si>
  <si>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</si>
  <si>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</si>
  <si>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</si>
  <si>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</si>
  <si>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</si>
  <si>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</si>
  <si>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</si>
  <si>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</si>
  <si>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</si>
  <si>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</si>
  <si>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</si>
  <si>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</si>
  <si>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</si>
  <si>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</si>
  <si>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</si>
  <si>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</si>
  <si>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</si>
  <si>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</si>
  <si>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</si>
  <si>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</si>
  <si>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</si>
  <si>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</si>
  <si>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</si>
  <si>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</si>
  <si>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</si>
  <si>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</si>
  <si>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</si>
  <si>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</si>
  <si>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</si>
  <si>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</si>
  <si>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</si>
  <si>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</si>
  <si>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</si>
  <si>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</si>
  <si>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</si>
  <si>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</si>
  <si>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</si>
  <si>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</si>
  <si>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</si>
  <si>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</si>
  <si>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</si>
  <si>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</si>
  <si>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</si>
  <si>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</si>
  <si>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</si>
  <si>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</si>
  <si>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</si>
  <si>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</si>
  <si>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</si>
  <si>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</si>
  <si>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</si>
  <si>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</si>
  <si>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</si>
  <si>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</si>
  <si>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</si>
  <si>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</si>
  <si>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</si>
  <si>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</si>
  <si>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</si>
  <si>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</si>
  <si>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</si>
  <si>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</si>
  <si>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</si>
  <si>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</si>
  <si>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</si>
  <si>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</si>
  <si>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</si>
  <si>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</si>
  <si>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</si>
  <si>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</si>
  <si>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</si>
  <si>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</si>
  <si>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</si>
  <si>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</si>
  <si>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</si>
  <si>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</si>
  <si>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</si>
  <si>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</si>
  <si>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</si>
  <si>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</si>
  <si>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</si>
  <si>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</si>
  <si>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</si>
  <si>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</si>
  <si>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</si>
  <si>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</si>
  <si>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</si>
  <si>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Загальн их фонд</t>
  </si>
  <si>
    <t>Загальних фонд</t>
  </si>
  <si>
    <t>Спеціаль ний фонд</t>
  </si>
  <si>
    <t>Видатки (надані кредити)</t>
  </si>
  <si>
    <t>5.5 «Виконання інвестиційних (проектів) програм»:  (тис.грн.)</t>
  </si>
  <si>
    <t>Фактичні результативні показники повністю відповідають напрямкам використання коштів по програмі.</t>
  </si>
  <si>
    <t xml:space="preserve">Пояснення щодо причин відхилення фактичних надходжень від планового показника - </t>
  </si>
  <si>
    <t>Напрям спрямування коштів (об’єкт)1</t>
  </si>
  <si>
    <t>якості</t>
  </si>
  <si>
    <t>Управління культури і туризму Ніжинської міської ради</t>
  </si>
  <si>
    <t>Кількість установ - усього</t>
  </si>
  <si>
    <t>Середнє число окладів (ставок) - усього</t>
  </si>
  <si>
    <t>Середнє число окладів (ставок) керівних працівників</t>
  </si>
  <si>
    <t>Середнє число окладів (ставок) обслуговуючого та технічного персоналу</t>
  </si>
  <si>
    <t>Середнє число окладів (ставок) спеціалістів</t>
  </si>
  <si>
    <t>0828</t>
  </si>
  <si>
    <t>безкоштовно</t>
  </si>
  <si>
    <t>Динаміка збільшення відвідувачів у плановому періоді відповідно до фактичного показника попереднього періоду</t>
  </si>
  <si>
    <t>Забезпечення діяльності палаців i будинків культури, клубів, центрів дозвілля та iнших клубних закладів</t>
  </si>
  <si>
    <t>У тому числі: будинків культури</t>
  </si>
  <si>
    <t>Кількість клубних формувань( творчі колективи, гуртки, клуби за інтересами)</t>
  </si>
  <si>
    <t>Кількість відвідувачів - усього</t>
  </si>
  <si>
    <t>У тому числі: за реалізованими квитками</t>
  </si>
  <si>
    <t>Кількість заходів, які забезпечують організацію культурного дозвілля населення</t>
  </si>
  <si>
    <t>Кількість реалізованих квитків</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</si>
  <si>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досягнення цих показників</t>
  </si>
  <si>
    <t>5.4 « Виконання показників бюджетної програми порівняно із показниками попереднього року»:    (тис. грн.)</t>
  </si>
  <si>
    <t xml:space="preserve">Пояснення щодо причин відхилення касових видатків від планового показника </t>
  </si>
  <si>
    <t>Надання послуг з організації культурного дозвілля населення.</t>
  </si>
  <si>
    <t>5.1 «Виконання бюджетної програми за напрямами використання бюджетних коштів»:                               (тис. грн.)</t>
  </si>
  <si>
    <t>Забезпечення діяльності Будинку культури</t>
  </si>
  <si>
    <t>5.2 «Виконання бюджетної програми за джерелами надходжень спеціального фонду»                     (тис грн.)</t>
  </si>
  <si>
    <t>Середня вартість одного квитка, грн.</t>
  </si>
  <si>
    <t>Середні витрати загального фонду на проведення одного заходу, тис. грн.</t>
  </si>
  <si>
    <t>Середні витрати загального фонду на проведення одного заходу, тис грн.</t>
  </si>
  <si>
    <t xml:space="preserve">Головний бухгалтер  управління культури і туризму </t>
  </si>
  <si>
    <t>-</t>
  </si>
  <si>
    <t>Оцінка ефективності бюджетної програми за 2020 рік</t>
  </si>
  <si>
    <t>Придбання предметів довгострокового використання</t>
  </si>
  <si>
    <t>Середнє число окладів (ставок) робітників</t>
  </si>
  <si>
    <t>Середні витрати загального фонду на одного відвідувача, грн.</t>
  </si>
  <si>
    <t>Середня вартість одиниці предметів довгострокового користування, тис. грн.</t>
  </si>
  <si>
    <t>Відсоток виконання плану з придбання предметів довгострокового використання</t>
  </si>
  <si>
    <t xml:space="preserve">Пояснення щодо розбіжностей між фактичними та плановими результативними показниками: </t>
  </si>
  <si>
    <t>Кількість предметів довгострокового використання</t>
  </si>
  <si>
    <t>Оксана СУШКО</t>
  </si>
  <si>
    <t>Придбання предметів довготривалого використання</t>
  </si>
  <si>
    <t>Плановий обсяг  доходів у тому числі доходи від реалізації квитків, тис. грн.</t>
  </si>
  <si>
    <t>Плановий обсяг  доходів, тис.грн.</t>
  </si>
  <si>
    <t>Видатки загального фонду на забезпечення діяльності палаців, будинків культури, клубів та інших закладів клубного типу, тис.грн.</t>
  </si>
  <si>
    <t>Плановий обсяг  доходів у тому числі доходи від реалізації квитків, тис.грн.</t>
  </si>
  <si>
    <t>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 оплата праці яких здійснюється за ЄТС з 01.01.2020 та з 01.09.2020, підвищенням вартості на предмети і послуги.  А також тим, що в 2020 році здійснювались видатки в рамках міської програмі забезпечення пожежної безпеки Ніжинської міської об’єднаної територіальної громади на 2020 рік, також придбанням предметів довготривалого вжитку.</t>
  </si>
  <si>
    <t>Збільшення обсягів проведених видатків порівняно із аналогічними показниками попереднього року обумовлено тим, що в 2020 році підвищились ціни на товари і послуги; здійснювались видатки в рамках Міської програмі забезпечення пожежної безпеки Ніжинської міської об’єднаної територіальної громади на 2020 рік (встановлено блискавозахист по приміщенню Будинку культури), також придбанням предметів довготривалого вжитку в більшому обсязі.</t>
  </si>
  <si>
    <t>Кількість вакантних посад зменшилась. Видатки збільшились за рахунок підвищення цін на товари та послуги, та за рахунок здійснення витрат на  протипожежні заходи. Також здійснено витрати на капітальні видатки. Карантинні обмеження, що діяли в 2020 році, негативно вплинули на діяльність Будинку культури. Зокрема, зменшилась кількість відвідувачів, проведених заходів, власні доходи.</t>
  </si>
  <si>
    <r>
      <t>5.6    «Наявність фінансових порушень за результатами контрольних заходів»:</t>
    </r>
    <r>
      <rPr>
        <sz val="13"/>
        <color rgb="FF0070C0"/>
        <rFont val="Times New Roman"/>
        <family val="1"/>
        <charset val="204"/>
      </rPr>
      <t xml:space="preserve"> </t>
    </r>
    <r>
      <rPr>
        <i/>
        <sz val="13"/>
        <color rgb="FF0070C0"/>
        <rFont val="Times New Roman"/>
        <family val="1"/>
        <charset val="204"/>
      </rPr>
      <t>Фінансових порушень не виявлено.</t>
    </r>
  </si>
  <si>
    <r>
      <t>5.7    «Стан фінансової дисципліни» :</t>
    </r>
    <r>
      <rPr>
        <i/>
        <sz val="13"/>
        <rFont val="Times New Roman"/>
        <family val="1"/>
        <charset val="204"/>
      </rPr>
      <t xml:space="preserve"> </t>
    </r>
    <r>
      <rPr>
        <i/>
        <sz val="13"/>
        <color rgb="FF0070C0"/>
        <rFont val="Times New Roman"/>
        <family val="1"/>
        <charset val="204"/>
      </rPr>
      <t>Станом на 01.01.2021 р. відсутня кредиторська та дебіторська  заборгованість</t>
    </r>
  </si>
  <si>
    <r>
      <rPr>
        <b/>
        <sz val="13"/>
        <rFont val="Times New Roman"/>
        <family val="1"/>
        <charset val="204"/>
      </rPr>
      <t>актуальності бюджетної програми</t>
    </r>
    <r>
      <rPr>
        <i/>
        <sz val="13"/>
        <rFont val="Times New Roman"/>
        <family val="1"/>
        <charset val="204"/>
      </rPr>
      <t xml:space="preserve"> - </t>
    </r>
    <r>
      <rPr>
        <i/>
        <sz val="13"/>
        <color rgb="FF0070C0"/>
        <rFont val="Times New Roman"/>
        <family val="1"/>
        <charset val="204"/>
      </rPr>
      <t>Забезпечення організації культурного дозвілля населення і зміцнення культурних традицій</t>
    </r>
  </si>
  <si>
    <r>
      <rPr>
        <b/>
        <sz val="13"/>
        <rFont val="Times New Roman"/>
        <family val="1"/>
        <charset val="204"/>
      </rPr>
      <t xml:space="preserve">ефективності бюджетної програми </t>
    </r>
    <r>
      <rPr>
        <sz val="13"/>
        <rFont val="Times New Roman"/>
        <family val="1"/>
        <charset val="204"/>
      </rPr>
      <t xml:space="preserve">- </t>
    </r>
    <r>
      <rPr>
        <i/>
        <sz val="13"/>
        <rFont val="Times New Roman"/>
        <family val="1"/>
        <charset val="204"/>
      </rPr>
      <t xml:space="preserve"> </t>
    </r>
    <r>
      <rPr>
        <i/>
        <sz val="13"/>
        <color rgb="FF0070C0"/>
        <rFont val="Times New Roman"/>
        <family val="1"/>
        <charset val="204"/>
      </rPr>
      <t xml:space="preserve">Основні завдання, покладені на міській Будинок культури, виконані. Виділені бюджетні асигнування у 2020 році надали можливість забезпечити реалізацію основних функцій та завдань, покладених на БК, а також здійснювалась оплата всіх обов'язкових платежів за комунальні послуги і енергоносії, здійснено поточні видатки для придбання необхідних товарів та послуг (що забезпечували належне функціонування закладу),  забезпечено своєчасну виплату заробітної плати, здійснено протипожежні заходи. </t>
    </r>
  </si>
  <si>
    <r>
      <rPr>
        <b/>
        <sz val="13"/>
        <rFont val="Times New Roman"/>
        <family val="1"/>
        <charset val="204"/>
      </rPr>
      <t>корисності бюджетної програми</t>
    </r>
    <r>
      <rPr>
        <sz val="13"/>
        <rFont val="Times New Roman"/>
        <family val="1"/>
        <charset val="204"/>
      </rPr>
      <t xml:space="preserve"> -</t>
    </r>
    <r>
      <rPr>
        <i/>
        <sz val="13"/>
        <rFont val="Times New Roman"/>
        <family val="1"/>
        <charset val="204"/>
      </rPr>
      <t xml:space="preserve">  </t>
    </r>
    <r>
      <rPr>
        <i/>
        <sz val="13"/>
        <color rgb="FF0070C0"/>
        <rFont val="Times New Roman"/>
        <family val="1"/>
        <charset val="204"/>
      </rPr>
      <t>на базі БК організовано 21 клубне формування, впродовж 2020 року проведено 154 заходи.</t>
    </r>
  </si>
  <si>
    <r>
      <rPr>
        <b/>
        <sz val="13"/>
        <rFont val="Times New Roman"/>
        <family val="1"/>
        <charset val="204"/>
      </rPr>
      <t>Довгострокових наслідків бюджетної програми</t>
    </r>
    <r>
      <rPr>
        <sz val="13"/>
        <rFont val="Times New Roman"/>
        <family val="1"/>
        <charset val="204"/>
      </rPr>
      <t xml:space="preserve"> - </t>
    </r>
    <r>
      <rPr>
        <i/>
        <sz val="13"/>
        <color rgb="FF0070C0"/>
        <rFont val="Times New Roman"/>
        <family val="1"/>
        <charset val="204"/>
      </rPr>
      <t>Програма потребує постійної реалізації в наступних роках, а також збільшення видатків з метою проведення модернізації та оновлення матеріально-технічної бази БК.</t>
    </r>
  </si>
  <si>
    <r>
      <rPr>
        <b/>
        <sz val="13"/>
        <rFont val="Times New Roman"/>
        <family val="1"/>
        <charset val="204"/>
      </rPr>
      <t xml:space="preserve">Пояснення щодо розбіжностей між фактичними та плановими результативними показниками: </t>
    </r>
    <r>
      <rPr>
        <i/>
        <sz val="13"/>
        <rFont val="Times New Roman"/>
        <family val="1"/>
        <charset val="204"/>
      </rPr>
      <t xml:space="preserve">  </t>
    </r>
    <r>
      <rPr>
        <i/>
        <sz val="13"/>
        <color theme="4" tint="-0.249977111117893"/>
        <rFont val="Times New Roman"/>
        <family val="1"/>
        <charset val="204"/>
      </rPr>
      <t xml:space="preserve"> Зменшення витрат на одного відвідувача та на один захід пов’язане із економією по фактичним витратам по загальному фонду. Збільшення середньої вартості на одиницю предмету довгострокового користування внаслідок зменшення кількості (не придбано трибуни для виступів на сцені).</t>
    </r>
  </si>
  <si>
    <r>
      <rPr>
        <b/>
        <sz val="13"/>
        <rFont val="Times New Roman"/>
        <family val="1"/>
        <charset val="204"/>
      </rPr>
      <t xml:space="preserve">Пояснення щодо розбіжностей між фактичними та плановими результативними показниками: </t>
    </r>
    <r>
      <rPr>
        <i/>
        <sz val="13"/>
        <rFont val="Times New Roman"/>
        <family val="1"/>
        <charset val="204"/>
      </rPr>
      <t xml:space="preserve"> </t>
    </r>
    <r>
      <rPr>
        <i/>
        <sz val="13"/>
        <color rgb="FF0070C0"/>
        <rFont val="Times New Roman"/>
        <family val="1"/>
        <charset val="204"/>
      </rPr>
      <t>відхилення зумовлене використанням коштів минулих періодів; внаслідок підвищення вартості не придбано трибуну для проведення урочистих подій.</t>
    </r>
  </si>
  <si>
    <r>
      <t>Пояснення щодо розбіжностей між фактичними та плановими результативними показниками:</t>
    </r>
    <r>
      <rPr>
        <i/>
        <sz val="13"/>
        <rFont val="Times New Roman"/>
        <family val="1"/>
        <charset val="204"/>
      </rPr>
      <t xml:space="preserve"> </t>
    </r>
    <r>
      <rPr>
        <i/>
        <sz val="13"/>
        <color rgb="FF0070C0"/>
        <rFont val="Times New Roman"/>
        <family val="1"/>
        <charset val="204"/>
      </rPr>
      <t>наявні вакантні посади та залишок плану за рахунок економії по транспортним послугам.  Зміни структурних складових  враховано згідно рішення сесії НМР від 22.10.2020 року № 5-81/2020 «Про затвердження структури та штатної чисельності Ніжинського міського Будинку культури Ніжинської міської ради Чернігівської області».</t>
    </r>
  </si>
  <si>
    <r>
      <t xml:space="preserve">Пояснення причин відхилень фактичних обсягів надходжень від планових - </t>
    </r>
    <r>
      <rPr>
        <i/>
        <sz val="13"/>
        <color rgb="FF0070C0"/>
        <rFont val="Times New Roman"/>
        <family val="1"/>
        <charset val="204"/>
      </rPr>
      <t>нереалізованими витратами, що планувались на зміцнення матеріально-технічної бази БК, по капітальним видаткам - не придбано трибуни через підвищення її вартості.</t>
    </r>
  </si>
  <si>
    <r>
      <t>Пояснення причин наявності залишку надходжень спеціального фонду, в т.ч. власних надходжень бюджетних установ та інших надходжень , на початок року -</t>
    </r>
    <r>
      <rPr>
        <sz val="13"/>
        <color rgb="FF0070C0"/>
        <rFont val="Times New Roman"/>
        <family val="1"/>
        <charset val="204"/>
      </rPr>
      <t xml:space="preserve"> </t>
    </r>
    <r>
      <rPr>
        <i/>
        <sz val="13"/>
        <color rgb="FF0070C0"/>
        <rFont val="Times New Roman"/>
        <family val="1"/>
        <charset val="204"/>
      </rPr>
      <t>невитрачені кошти від реалізації платних послуг та від оренди приміщень, які плануються для поточних ремонтів</t>
    </r>
  </si>
  <si>
    <r>
      <rPr>
        <b/>
        <sz val="13"/>
        <rFont val="Times New Roman"/>
        <family val="1"/>
        <charset val="204"/>
      </rPr>
      <t>Пояснення щодо причин відхилення касових видатків(наданих кредитів) від планового показника:</t>
    </r>
    <r>
      <rPr>
        <sz val="13"/>
        <rFont val="Times New Roman"/>
        <family val="1"/>
        <charset val="204"/>
      </rPr>
      <t xml:space="preserve"> </t>
    </r>
    <r>
      <rPr>
        <i/>
        <sz val="13"/>
        <color rgb="FF0070C0"/>
        <rFont val="Times New Roman"/>
        <family val="1"/>
        <charset val="204"/>
      </rPr>
      <t xml:space="preserve"> Економне  використання  коштів по поточних видатках установи (залишок плану  6.7 тис.грн.). Перевиконання плану по власних надходженнях з врахуванням залишків минулих періодів та надходжень від спонсорів, у вигляді подарунків. Залищок плану по капітальним видаткам.</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</si>
</sst>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0.0"/>
    <numFmt numFmtId="166" formatCode="#,##0.0_ ;\-#,##0.0\ "/>
    <numFmt numFmtId="167" formatCode="#,##0.0"/>
  </numFmts>
  <fonts count="25" x14ac:knownFonts="1">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b/>
      <sz val="10"/>
      <name val="Times New Roman"/>
      <family val="1"/>
      <charset val="204"/>
    </font>
    <font>
      <b/>
      <sz val="11"/>
      <name val="Times New Roman"/>
      <family val="1"/>
      <charset val="204"/>
    </font>
    <font>
      <b/>
      <sz val="13"/>
      <name val="Times New Roman"/>
      <family val="1"/>
      <charset val="204"/>
    </font>
    <font>
      <b/>
      <sz val="8"/>
      <name val="Times New Roman"/>
      <family val="1"/>
      <charset val="204"/>
    </font>
    <font>
      <b/>
      <sz val="16"/>
      <name val="Times New Roman"/>
      <family val="1"/>
      <charset val="204"/>
    </font>
    <font>
      <sz val="12"/>
      <color rgb="FF0070C0"/>
      <name val="Times New Roman"/>
      <family val="1"/>
      <charset val="204"/>
    </font>
    <font>
      <sz val="12"/>
      <color theme="4" tint="-0.249977111117893"/>
      <name val="Times New Roman"/>
      <family val="1"/>
      <charset val="204"/>
    </font>
    <font>
      <sz val="13"/>
      <name val="Times New Roman"/>
      <family val="1"/>
      <charset val="204"/>
    </font>
    <font>
      <sz val="13"/>
      <color rgb="FF0070C0"/>
      <name val="Times New Roman"/>
      <family val="1"/>
      <charset val="204"/>
    </font>
    <font>
      <i/>
      <sz val="13"/>
      <color rgb="FF0070C0"/>
      <name val="Times New Roman"/>
      <family val="1"/>
      <charset val="204"/>
    </font>
    <font>
      <i/>
      <sz val="13"/>
      <name val="Times New Roman"/>
      <family val="1"/>
      <charset val="204"/>
    </font>
    <font>
      <b/>
      <sz val="13"/>
      <color theme="4" tint="-0.249977111117893"/>
      <name val="Times New Roman"/>
      <family val="1"/>
      <charset val="204"/>
    </font>
    <font>
      <i/>
      <sz val="13"/>
      <color theme="4" tint="-0.249977111117893"/>
      <name val="Times New Roman"/>
      <family val="1"/>
      <charset val="204"/>
    </font>
    <font>
      <sz val="13"/>
      <color theme="4" tint="-0.249977111117893"/>
      <name val="Times New Roman"/>
      <family val="1"/>
      <charset val="204"/>
    </font>
  </fonts>
  <fills count="2">
    <fill>
      <patternFill patternType="none"/>
    </fill>
    <fill>
      <patternFill patternType="gray125"/>
    </fill>
  </fills>
  <borders count="15">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 fillId="0" borderId="5"/>
    <xf numFmtId="164" fontId="8" fillId="0" borderId="0" applyFont="0" applyFill="0" applyBorder="0" applyAlignment="0" applyProtection="0"/>
  </cellStyleXfs>
  <cellXfs count="99">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2" fillId="0" borderId="8" xfId="0" applyFont="1" applyBorder="1" applyAlignment="1">
      <alignment horizontal="center" vertical="center" wrapText="1"/>
    </xf>
    <xf numFmtId="0" fontId="11" fillId="0" borderId="0" xfId="0" applyFont="1" applyAlignment="1">
      <alignment horizontal="left" vertical="center" wrapText="1"/>
    </xf>
    <xf numFmtId="0" fontId="7" fillId="0" borderId="8" xfId="0" applyFont="1" applyBorder="1" applyAlignment="1">
      <alignment vertical="center" wrapText="1"/>
    </xf>
    <xf numFmtId="0" fontId="4" fillId="0" borderId="0" xfId="0" applyFont="1" applyAlignment="1">
      <alignment horizontal="left" vertical="center" wrapText="1"/>
    </xf>
    <xf numFmtId="0" fontId="7" fillId="0" borderId="8" xfId="0" applyFont="1" applyBorder="1" applyAlignment="1">
      <alignment horizontal="left" vertical="center" wrapText="1"/>
    </xf>
    <xf numFmtId="0" fontId="7" fillId="0" borderId="8" xfId="0" applyFont="1" applyBorder="1" applyAlignment="1">
      <alignment horizontal="center" vertical="center" wrapText="1"/>
    </xf>
    <xf numFmtId="0" fontId="5" fillId="0" borderId="8" xfId="0" applyFont="1" applyBorder="1" applyAlignment="1">
      <alignment horizontal="center" vertical="center" wrapText="1"/>
    </xf>
    <xf numFmtId="0" fontId="9" fillId="0" borderId="0" xfId="0" applyFont="1" applyAlignment="1">
      <alignment horizontal="center" vertical="center" wrapText="1"/>
    </xf>
    <xf numFmtId="0" fontId="7" fillId="0" borderId="8" xfId="0" applyFont="1" applyFill="1" applyBorder="1" applyAlignment="1">
      <alignment horizontal="left" vertical="center" wrapText="1"/>
    </xf>
    <xf numFmtId="0" fontId="9" fillId="0" borderId="0" xfId="0" applyFont="1" applyAlignment="1">
      <alignment horizontal="center" vertical="center" wrapText="1"/>
    </xf>
    <xf numFmtId="0" fontId="7" fillId="0" borderId="8" xfId="0" applyFont="1" applyBorder="1" applyAlignment="1">
      <alignment horizontal="left" vertical="center" wrapText="1"/>
    </xf>
    <xf numFmtId="49" fontId="9" fillId="0" borderId="0" xfId="0" applyNumberFormat="1" applyFont="1" applyAlignment="1">
      <alignment horizontal="center" vertical="center" wrapText="1"/>
    </xf>
    <xf numFmtId="0" fontId="11" fillId="0" borderId="10" xfId="0" applyFont="1" applyBorder="1" applyAlignment="1">
      <alignment horizontal="left" vertical="center" wrapText="1"/>
    </xf>
    <xf numFmtId="0" fontId="5" fillId="0" borderId="8" xfId="0" applyFont="1" applyBorder="1" applyAlignment="1">
      <alignment horizontal="left" wrapText="1"/>
    </xf>
    <xf numFmtId="0" fontId="11" fillId="0" borderId="12" xfId="0" applyFont="1" applyBorder="1" applyAlignment="1">
      <alignment horizontal="left" vertical="center" wrapText="1"/>
    </xf>
    <xf numFmtId="0" fontId="7" fillId="0" borderId="10" xfId="0" applyFont="1" applyBorder="1" applyAlignment="1">
      <alignment horizontal="left" vertical="center" wrapText="1"/>
    </xf>
    <xf numFmtId="0" fontId="5" fillId="0" borderId="8" xfId="0" applyFont="1" applyBorder="1" applyAlignment="1">
      <alignment wrapText="1"/>
    </xf>
    <xf numFmtId="0" fontId="12" fillId="0" borderId="12" xfId="0" applyFont="1" applyBorder="1" applyAlignment="1">
      <alignment horizontal="left" vertical="center" wrapText="1"/>
    </xf>
    <xf numFmtId="0" fontId="5" fillId="0" borderId="8" xfId="0" applyFont="1" applyBorder="1" applyAlignment="1">
      <alignment horizontal="left" vertical="center" wrapText="1"/>
    </xf>
    <xf numFmtId="0" fontId="11" fillId="0" borderId="8" xfId="0" applyFont="1" applyBorder="1" applyAlignment="1">
      <alignment horizontal="left" vertical="center" wrapText="1"/>
    </xf>
    <xf numFmtId="0" fontId="7" fillId="0" borderId="8" xfId="0" applyFont="1" applyBorder="1" applyAlignment="1">
      <alignment horizontal="left" vertical="center" wrapText="1"/>
    </xf>
    <xf numFmtId="0" fontId="5" fillId="0" borderId="8" xfId="0" applyFont="1" applyBorder="1" applyAlignment="1">
      <alignment horizontal="left" vertical="center" wrapText="1"/>
    </xf>
    <xf numFmtId="0" fontId="7" fillId="0" borderId="8" xfId="0" applyFont="1" applyBorder="1" applyAlignment="1">
      <alignment horizontal="left" vertical="center" wrapText="1"/>
    </xf>
    <xf numFmtId="0" fontId="7" fillId="0" borderId="8" xfId="0" applyFont="1" applyBorder="1" applyAlignment="1">
      <alignment horizontal="center" vertical="center" wrapText="1"/>
    </xf>
    <xf numFmtId="0" fontId="5" fillId="0" borderId="8" xfId="0" applyFont="1" applyBorder="1" applyAlignment="1">
      <alignment horizontal="left" vertical="center" wrapText="1"/>
    </xf>
    <xf numFmtId="0" fontId="13" fillId="0" borderId="0" xfId="0" applyFont="1" applyAlignment="1">
      <alignment horizontal="center" vertical="center" wrapText="1"/>
    </xf>
    <xf numFmtId="0" fontId="5" fillId="0" borderId="5" xfId="0" applyFont="1" applyBorder="1" applyAlignment="1">
      <alignment horizontal="left" vertical="center" wrapText="1"/>
    </xf>
    <xf numFmtId="0" fontId="5" fillId="0" borderId="8" xfId="0" applyFont="1" applyBorder="1" applyAlignment="1">
      <alignment horizontal="left" vertical="center" wrapText="1"/>
    </xf>
    <xf numFmtId="0" fontId="6" fillId="0" borderId="0" xfId="0" applyFont="1" applyAlignment="1">
      <alignment horizontal="left" vertical="center" wrapText="1"/>
    </xf>
    <xf numFmtId="0" fontId="14" fillId="0" borderId="0" xfId="0" applyFont="1" applyAlignment="1">
      <alignment horizontal="center" vertical="center" wrapText="1"/>
    </xf>
    <xf numFmtId="0" fontId="9" fillId="0" borderId="14" xfId="0" applyFont="1" applyBorder="1" applyAlignment="1">
      <alignment horizontal="center" vertical="center" wrapText="1"/>
    </xf>
    <xf numFmtId="165" fontId="16" fillId="0" borderId="8" xfId="0" applyNumberFormat="1" applyFont="1" applyBorder="1" applyAlignment="1">
      <alignment horizontal="center" vertical="center" wrapText="1"/>
    </xf>
    <xf numFmtId="167" fontId="16" fillId="0" borderId="8" xfId="0" applyNumberFormat="1" applyFont="1" applyBorder="1" applyAlignment="1">
      <alignment horizontal="center" vertical="center" wrapText="1"/>
    </xf>
    <xf numFmtId="165" fontId="17" fillId="0" borderId="8" xfId="0" applyNumberFormat="1" applyFont="1" applyBorder="1" applyAlignment="1">
      <alignment horizontal="center" vertical="center" wrapText="1"/>
    </xf>
    <xf numFmtId="166" fontId="4" fillId="0" borderId="8" xfId="2" applyNumberFormat="1" applyFont="1" applyBorder="1" applyAlignment="1">
      <alignment horizontal="center" vertical="center" wrapText="1"/>
    </xf>
    <xf numFmtId="165" fontId="4" fillId="0" borderId="8" xfId="2" applyNumberFormat="1" applyFont="1" applyBorder="1" applyAlignment="1">
      <alignment horizontal="center" vertical="center" wrapText="1"/>
    </xf>
    <xf numFmtId="0" fontId="4" fillId="0" borderId="14" xfId="0" applyFont="1" applyBorder="1" applyAlignment="1">
      <alignment horizontal="left" vertical="center" wrapText="1"/>
    </xf>
    <xf numFmtId="0" fontId="11" fillId="0" borderId="8" xfId="0" applyFont="1" applyBorder="1" applyAlignment="1">
      <alignment horizontal="left" vertical="center" wrapText="1"/>
    </xf>
    <xf numFmtId="0" fontId="7" fillId="0" borderId="8" xfId="0" applyFont="1" applyBorder="1" applyAlignment="1">
      <alignment horizontal="left" vertical="center" wrapText="1"/>
    </xf>
    <xf numFmtId="0" fontId="5" fillId="0" borderId="8" xfId="0" applyFont="1" applyBorder="1" applyAlignment="1">
      <alignment horizontal="left" vertical="center" wrapText="1"/>
    </xf>
    <xf numFmtId="0" fontId="5" fillId="0" borderId="12" xfId="0" applyFont="1" applyBorder="1" applyAlignment="1">
      <alignment horizontal="left" wrapText="1"/>
    </xf>
    <xf numFmtId="0" fontId="5" fillId="0" borderId="13" xfId="0" applyFont="1" applyBorder="1" applyAlignment="1">
      <alignment wrapText="1"/>
    </xf>
    <xf numFmtId="0" fontId="7" fillId="0" borderId="14" xfId="0" applyFont="1" applyBorder="1" applyAlignment="1">
      <alignment horizontal="left" vertical="center" wrapText="1"/>
    </xf>
    <xf numFmtId="0" fontId="18" fillId="0" borderId="0" xfId="0" applyFont="1" applyAlignment="1">
      <alignment horizontal="left" vertical="center" wrapText="1"/>
    </xf>
    <xf numFmtId="0" fontId="4" fillId="0" borderId="8" xfId="0" applyFont="1" applyBorder="1" applyAlignment="1">
      <alignment horizontal="center" vertical="center" wrapText="1"/>
    </xf>
    <xf numFmtId="165" fontId="4" fillId="0" borderId="8" xfId="0" applyNumberFormat="1" applyFont="1" applyBorder="1" applyAlignment="1">
      <alignment horizontal="center" vertical="center" wrapText="1"/>
    </xf>
    <xf numFmtId="0" fontId="10" fillId="0" borderId="8" xfId="0" applyFont="1" applyBorder="1" applyAlignment="1">
      <alignment horizontal="center" vertical="center" wrapText="1"/>
    </xf>
    <xf numFmtId="165" fontId="10" fillId="0" borderId="8" xfId="0" applyNumberFormat="1" applyFont="1" applyBorder="1" applyAlignment="1">
      <alignment horizontal="center" vertical="center" wrapText="1"/>
    </xf>
    <xf numFmtId="2" fontId="4" fillId="0" borderId="11" xfId="0" applyNumberFormat="1" applyFont="1" applyBorder="1" applyAlignment="1">
      <alignment horizontal="center" vertical="center" wrapText="1"/>
    </xf>
    <xf numFmtId="2" fontId="4" fillId="0" borderId="8" xfId="0" applyNumberFormat="1" applyFont="1" applyBorder="1" applyAlignment="1">
      <alignment horizontal="center" vertical="center" wrapText="1"/>
    </xf>
    <xf numFmtId="0" fontId="4" fillId="0" borderId="11" xfId="0" applyFont="1" applyBorder="1" applyAlignment="1">
      <alignment horizontal="center" vertical="center" wrapText="1"/>
    </xf>
    <xf numFmtId="165" fontId="4" fillId="0" borderId="11" xfId="0" applyNumberFormat="1" applyFont="1" applyBorder="1" applyAlignment="1">
      <alignment horizontal="center" vertical="center" wrapText="1"/>
    </xf>
    <xf numFmtId="0" fontId="11" fillId="0" borderId="8" xfId="0" applyFont="1" applyBorder="1" applyAlignment="1">
      <alignment horizontal="left" vertical="center" wrapText="1"/>
    </xf>
    <xf numFmtId="0" fontId="12" fillId="0" borderId="8" xfId="0" applyFont="1" applyBorder="1" applyAlignment="1">
      <alignment horizontal="left" vertical="center" wrapText="1"/>
    </xf>
    <xf numFmtId="0" fontId="7" fillId="0" borderId="8" xfId="0" applyFont="1" applyBorder="1" applyAlignment="1">
      <alignment horizontal="left" vertical="center" wrapText="1"/>
    </xf>
    <xf numFmtId="0" fontId="9" fillId="0" borderId="14" xfId="0" applyFont="1" applyBorder="1" applyAlignment="1">
      <alignment horizontal="center" vertical="center" wrapText="1"/>
    </xf>
    <xf numFmtId="0" fontId="7" fillId="0" borderId="8" xfId="0" applyFont="1" applyBorder="1" applyAlignment="1">
      <alignment horizontal="center" vertical="center" wrapText="1"/>
    </xf>
    <xf numFmtId="0" fontId="6" fillId="0" borderId="5" xfId="0" applyFont="1" applyBorder="1" applyAlignment="1">
      <alignment horizontal="center" vertical="center" wrapText="1"/>
    </xf>
    <xf numFmtId="0" fontId="10" fillId="0" borderId="14" xfId="0" applyFont="1" applyBorder="1" applyAlignment="1">
      <alignment horizontal="center" vertical="center" wrapText="1"/>
    </xf>
    <xf numFmtId="0" fontId="20" fillId="0" borderId="0" xfId="0" applyFont="1" applyAlignment="1">
      <alignment horizontal="left" vertical="center" wrapText="1"/>
    </xf>
    <xf numFmtId="0" fontId="9" fillId="0" borderId="0" xfId="0" applyFont="1" applyAlignment="1">
      <alignment horizontal="left" vertical="center" wrapText="1"/>
    </xf>
    <xf numFmtId="0" fontId="4" fillId="0" borderId="2"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horizontal="center" vertical="center" wrapText="1"/>
    </xf>
    <xf numFmtId="0" fontId="15" fillId="0" borderId="0" xfId="0" applyFont="1" applyAlignment="1">
      <alignment horizontal="center" vertical="center" wrapText="1"/>
    </xf>
    <xf numFmtId="0" fontId="18" fillId="0" borderId="2" xfId="0" applyFont="1" applyBorder="1" applyAlignment="1">
      <alignment horizontal="left" vertical="center" wrapText="1"/>
    </xf>
    <xf numFmtId="0" fontId="18" fillId="0" borderId="8" xfId="0" applyFont="1" applyBorder="1" applyAlignment="1">
      <alignment horizontal="left" vertical="center" wrapText="1"/>
    </xf>
    <xf numFmtId="0" fontId="13" fillId="0" borderId="8" xfId="0" applyFont="1" applyBorder="1" applyAlignment="1">
      <alignment horizontal="left" vertical="center" wrapText="1"/>
    </xf>
    <xf numFmtId="0" fontId="13" fillId="0" borderId="13" xfId="0" applyFont="1" applyBorder="1" applyAlignment="1">
      <alignment horizontal="left" vertical="center" wrapText="1"/>
    </xf>
    <xf numFmtId="0" fontId="11" fillId="0" borderId="11" xfId="0" applyFont="1" applyBorder="1" applyAlignment="1">
      <alignment horizontal="left" vertical="center" wrapText="1"/>
    </xf>
    <xf numFmtId="0" fontId="18" fillId="0" borderId="13" xfId="0" applyFont="1" applyBorder="1" applyAlignment="1">
      <alignment horizontal="left" vertical="center" wrapText="1"/>
    </xf>
    <xf numFmtId="0" fontId="22" fillId="0" borderId="8" xfId="0" applyFont="1" applyBorder="1" applyAlignment="1">
      <alignment horizontal="left" vertical="center" wrapText="1"/>
    </xf>
    <xf numFmtId="0" fontId="24" fillId="0" borderId="8" xfId="0" applyFont="1" applyBorder="1" applyAlignment="1">
      <alignment horizontal="left" vertical="center" wrapText="1"/>
    </xf>
    <xf numFmtId="0" fontId="12" fillId="0" borderId="9" xfId="0" applyFont="1" applyBorder="1" applyAlignment="1">
      <alignment horizontal="center" vertical="center" wrapText="1"/>
    </xf>
    <xf numFmtId="0" fontId="12" fillId="0" borderId="5" xfId="0" applyFont="1" applyBorder="1" applyAlignment="1">
      <alignment horizontal="left" vertical="center" wrapText="1"/>
    </xf>
    <xf numFmtId="0" fontId="11" fillId="0" borderId="5" xfId="0" applyFont="1" applyBorder="1" applyAlignment="1">
      <alignment horizontal="left" vertical="center" wrapText="1"/>
    </xf>
    <xf numFmtId="0" fontId="20" fillId="0" borderId="8" xfId="0" applyFont="1" applyBorder="1" applyAlignment="1">
      <alignment horizontal="left" vertical="center" wrapText="1"/>
    </xf>
    <xf numFmtId="0" fontId="12" fillId="0" borderId="5" xfId="0" applyFont="1" applyBorder="1" applyAlignment="1">
      <alignment horizontal="center" vertical="center" wrapText="1"/>
    </xf>
    <xf numFmtId="0" fontId="4" fillId="0" borderId="1" xfId="0" applyFont="1" applyBorder="1" applyAlignment="1">
      <alignment horizontal="left" vertical="center" wrapText="1"/>
    </xf>
    <xf numFmtId="0" fontId="7" fillId="0" borderId="1" xfId="0" applyFont="1" applyBorder="1" applyAlignment="1">
      <alignment horizontal="left" vertical="center" wrapText="1"/>
    </xf>
    <xf numFmtId="0" fontId="5" fillId="0" borderId="8" xfId="0" applyFont="1" applyBorder="1" applyAlignment="1">
      <alignment horizontal="center" vertical="center" wrapText="1"/>
    </xf>
    <xf numFmtId="0" fontId="7" fillId="0" borderId="4"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21" fillId="0" borderId="8" xfId="0" applyFont="1" applyBorder="1" applyAlignment="1">
      <alignment horizontal="left" vertical="center" wrapText="1"/>
    </xf>
    <xf numFmtId="0" fontId="12" fillId="0" borderId="8" xfId="0" applyFont="1" applyBorder="1" applyAlignment="1">
      <alignment horizontal="center" vertical="center" wrapText="1"/>
    </xf>
    <xf numFmtId="0" fontId="11" fillId="0" borderId="8" xfId="0" applyFont="1" applyBorder="1" applyAlignment="1">
      <alignment horizontal="center" vertical="center" wrapText="1"/>
    </xf>
    <xf numFmtId="0" fontId="20" fillId="0" borderId="5" xfId="0" applyFont="1" applyBorder="1" applyAlignment="1">
      <alignment horizontal="left" vertical="center" wrapText="1"/>
    </xf>
    <xf numFmtId="0" fontId="5" fillId="0" borderId="8" xfId="0" applyFont="1" applyBorder="1" applyAlignment="1">
      <alignment horizontal="left" vertical="center" wrapText="1"/>
    </xf>
    <xf numFmtId="0" fontId="18" fillId="0" borderId="3" xfId="0" applyFont="1" applyBorder="1" applyAlignment="1">
      <alignment horizontal="left" vertical="center" wrapText="1"/>
    </xf>
    <xf numFmtId="0" fontId="4" fillId="0" borderId="0" xfId="0" applyFont="1" applyAlignment="1">
      <alignment horizontal="left" wrapText="1"/>
    </xf>
    <xf numFmtId="0" fontId="18" fillId="0" borderId="5" xfId="0" applyFont="1" applyBorder="1" applyAlignment="1">
      <alignment horizontal="left" vertical="center" wrapText="1"/>
    </xf>
    <xf numFmtId="0" fontId="21" fillId="0" borderId="3" xfId="0" applyFont="1" applyBorder="1" applyAlignment="1">
      <alignment horizontal="left" vertical="center" wrapText="1"/>
    </xf>
  </cellXfs>
  <cellStyles count="3">
    <cellStyle name="Звичайний 2" xfId="1"/>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7"/>
  <sheetViews>
    <sheetView tabSelected="1" zoomScale="110" zoomScaleNormal="110" zoomScaleSheetLayoutView="85" workbookViewId="0">
      <selection activeCell="L3" sqref="L3"/>
    </sheetView>
  </sheetViews>
  <sheetFormatPr defaultColWidth="34" defaultRowHeight="12.75" x14ac:dyDescent="0.2"/>
  <cols>
    <col min="1" max="1" width="5.5703125" style="2" customWidth="1"/>
    <col min="2" max="2" width="34" style="2"/>
    <col min="3" max="3" width="10.7109375" style="2" customWidth="1"/>
    <col min="4" max="6" width="9.42578125" style="2" customWidth="1"/>
    <col min="7" max="7" width="9.28515625" style="2" customWidth="1"/>
    <col min="8" max="10" width="9.42578125" style="2" customWidth="1"/>
    <col min="11" max="11" width="9.28515625" style="2" customWidth="1"/>
    <col min="12" max="12" width="9.5703125" style="2" customWidth="1"/>
    <col min="13" max="13" width="9.140625" style="2" customWidth="1"/>
    <col min="14" max="16384" width="34" style="2"/>
  </cols>
  <sheetData>
    <row r="1" spans="1:11" x14ac:dyDescent="0.2">
      <c r="H1" s="69" t="s">
        <v>54</v>
      </c>
      <c r="I1" s="69"/>
      <c r="J1" s="69"/>
      <c r="K1" s="69"/>
    </row>
    <row r="2" spans="1:11" ht="29.45" customHeight="1" x14ac:dyDescent="0.2">
      <c r="H2" s="63" t="s">
        <v>55</v>
      </c>
      <c r="I2" s="63"/>
      <c r="J2" s="63"/>
      <c r="K2" s="63"/>
    </row>
    <row r="3" spans="1:11" ht="29.25" customHeight="1" x14ac:dyDescent="0.2">
      <c r="A3" s="70" t="s">
        <v>144</v>
      </c>
      <c r="B3" s="70"/>
      <c r="C3" s="70"/>
      <c r="D3" s="70"/>
      <c r="E3" s="70"/>
      <c r="F3" s="70"/>
      <c r="G3" s="70"/>
      <c r="H3" s="70"/>
      <c r="I3" s="70"/>
      <c r="J3" s="70"/>
      <c r="K3" s="70"/>
    </row>
    <row r="4" spans="1:11" ht="17.45" customHeight="1" x14ac:dyDescent="0.2">
      <c r="A4" s="13" t="s">
        <v>56</v>
      </c>
      <c r="B4" s="36">
        <v>1000000</v>
      </c>
      <c r="C4" s="15"/>
      <c r="D4" s="61" t="s">
        <v>116</v>
      </c>
      <c r="E4" s="61"/>
      <c r="F4" s="61"/>
      <c r="G4" s="61"/>
      <c r="H4" s="61"/>
      <c r="I4" s="61"/>
      <c r="J4" s="61"/>
      <c r="K4" s="61"/>
    </row>
    <row r="5" spans="1:11" s="34" customFormat="1" ht="18" customHeight="1" x14ac:dyDescent="0.2">
      <c r="A5" s="5"/>
      <c r="B5" s="5" t="s">
        <v>57</v>
      </c>
      <c r="C5" s="5"/>
      <c r="D5" s="63" t="s">
        <v>58</v>
      </c>
      <c r="E5" s="63"/>
      <c r="F5" s="63"/>
      <c r="G5" s="63"/>
      <c r="H5" s="63"/>
      <c r="I5" s="63"/>
      <c r="J5" s="63"/>
      <c r="K5" s="63"/>
    </row>
    <row r="6" spans="1:11" ht="17.45" customHeight="1" x14ac:dyDescent="0.2">
      <c r="A6" s="13" t="s">
        <v>59</v>
      </c>
      <c r="B6" s="36">
        <v>1010000</v>
      </c>
      <c r="C6" s="15"/>
      <c r="D6" s="61" t="s">
        <v>116</v>
      </c>
      <c r="E6" s="61"/>
      <c r="F6" s="61"/>
      <c r="G6" s="61"/>
      <c r="H6" s="61"/>
      <c r="I6" s="61"/>
      <c r="J6" s="61"/>
      <c r="K6" s="61"/>
    </row>
    <row r="7" spans="1:11" s="34" customFormat="1" ht="18" customHeight="1" x14ac:dyDescent="0.2">
      <c r="B7" s="5" t="s">
        <v>57</v>
      </c>
      <c r="D7" s="63" t="s">
        <v>60</v>
      </c>
      <c r="E7" s="63"/>
      <c r="F7" s="63"/>
      <c r="G7" s="63"/>
      <c r="H7" s="63"/>
      <c r="I7" s="63"/>
      <c r="J7" s="63"/>
      <c r="K7" s="63"/>
    </row>
    <row r="8" spans="1:11" s="13" customFormat="1" ht="36" customHeight="1" x14ac:dyDescent="0.2">
      <c r="A8" s="13" t="s">
        <v>61</v>
      </c>
      <c r="B8" s="36">
        <v>1014060</v>
      </c>
      <c r="C8" s="17" t="s">
        <v>122</v>
      </c>
      <c r="D8" s="64" t="s">
        <v>125</v>
      </c>
      <c r="E8" s="64"/>
      <c r="F8" s="64"/>
      <c r="G8" s="64"/>
      <c r="H8" s="64"/>
      <c r="I8" s="64"/>
      <c r="J8" s="64"/>
      <c r="K8" s="64"/>
    </row>
    <row r="9" spans="1:11" s="5" customFormat="1" ht="11.25" x14ac:dyDescent="0.2">
      <c r="A9" s="35"/>
      <c r="B9" s="5" t="s">
        <v>57</v>
      </c>
      <c r="C9" s="5" t="s">
        <v>62</v>
      </c>
    </row>
    <row r="10" spans="1:11" s="1" customFormat="1" ht="27" customHeight="1" x14ac:dyDescent="0.2">
      <c r="A10" s="13" t="s">
        <v>63</v>
      </c>
      <c r="B10" s="31" t="s">
        <v>64</v>
      </c>
      <c r="C10" s="65" t="s">
        <v>135</v>
      </c>
      <c r="D10" s="65"/>
      <c r="E10" s="65"/>
      <c r="F10" s="65"/>
      <c r="G10" s="65"/>
      <c r="H10" s="65"/>
      <c r="I10" s="65"/>
      <c r="J10" s="65"/>
      <c r="K10" s="65"/>
    </row>
    <row r="11" spans="1:11" s="1" customFormat="1" ht="16.899999999999999" customHeight="1" x14ac:dyDescent="0.2">
      <c r="A11" s="13" t="s">
        <v>65</v>
      </c>
      <c r="B11" s="66" t="s">
        <v>66</v>
      </c>
      <c r="C11" s="66"/>
      <c r="D11" s="66"/>
      <c r="E11" s="66"/>
      <c r="F11" s="66"/>
      <c r="G11" s="66"/>
      <c r="H11" s="66"/>
      <c r="I11" s="66"/>
      <c r="J11" s="66"/>
      <c r="K11" s="66"/>
    </row>
    <row r="12" spans="1:11" ht="18" customHeight="1" x14ac:dyDescent="0.2">
      <c r="A12" s="67" t="s">
        <v>136</v>
      </c>
      <c r="B12" s="68"/>
      <c r="C12" s="68"/>
      <c r="D12" s="68"/>
      <c r="E12" s="68"/>
      <c r="F12" s="68"/>
      <c r="G12" s="68"/>
      <c r="H12" s="68"/>
      <c r="I12" s="68"/>
      <c r="J12" s="68"/>
      <c r="K12" s="68"/>
    </row>
    <row r="13" spans="1:11" ht="16.899999999999999" customHeight="1" x14ac:dyDescent="0.2">
      <c r="A13" s="60" t="s">
        <v>0</v>
      </c>
      <c r="B13" s="60" t="s">
        <v>1</v>
      </c>
      <c r="C13" s="62" t="s">
        <v>2</v>
      </c>
      <c r="D13" s="62"/>
      <c r="E13" s="62"/>
      <c r="F13" s="62" t="s">
        <v>3</v>
      </c>
      <c r="G13" s="62"/>
      <c r="H13" s="62"/>
      <c r="I13" s="62" t="s">
        <v>4</v>
      </c>
      <c r="J13" s="62"/>
      <c r="K13" s="62"/>
    </row>
    <row r="14" spans="1:11" ht="22.5" x14ac:dyDescent="0.2">
      <c r="A14" s="60"/>
      <c r="B14" s="60"/>
      <c r="C14" s="4" t="s">
        <v>67</v>
      </c>
      <c r="D14" s="4" t="s">
        <v>68</v>
      </c>
      <c r="E14" s="4" t="s">
        <v>69</v>
      </c>
      <c r="F14" s="4" t="s">
        <v>67</v>
      </c>
      <c r="G14" s="4" t="s">
        <v>70</v>
      </c>
      <c r="H14" s="4" t="s">
        <v>69</v>
      </c>
      <c r="I14" s="4" t="s">
        <v>71</v>
      </c>
      <c r="J14" s="4" t="s">
        <v>72</v>
      </c>
      <c r="K14" s="4" t="s">
        <v>69</v>
      </c>
    </row>
    <row r="15" spans="1:11" s="5" customFormat="1" ht="11.25" x14ac:dyDescent="0.2">
      <c r="A15" s="4"/>
      <c r="B15" s="4"/>
      <c r="C15" s="4" t="s">
        <v>73</v>
      </c>
      <c r="D15" s="4" t="s">
        <v>74</v>
      </c>
      <c r="E15" s="4" t="s">
        <v>75</v>
      </c>
      <c r="F15" s="4" t="s">
        <v>76</v>
      </c>
      <c r="G15" s="4" t="s">
        <v>77</v>
      </c>
      <c r="H15" s="4" t="s">
        <v>78</v>
      </c>
      <c r="I15" s="4" t="s">
        <v>79</v>
      </c>
      <c r="J15" s="4" t="s">
        <v>80</v>
      </c>
      <c r="K15" s="4" t="s">
        <v>81</v>
      </c>
    </row>
    <row r="16" spans="1:11" s="3" customFormat="1" ht="22.5" customHeight="1" x14ac:dyDescent="0.2">
      <c r="A16" s="11" t="s">
        <v>5</v>
      </c>
      <c r="B16" s="12" t="s">
        <v>110</v>
      </c>
      <c r="C16" s="37">
        <f>SUM(C19:C20)</f>
        <v>2508.7849999999999</v>
      </c>
      <c r="D16" s="37">
        <f>SUM(D19:D20)</f>
        <v>114.124</v>
      </c>
      <c r="E16" s="37">
        <f>C16+D16</f>
        <v>2622.9089999999997</v>
      </c>
      <c r="F16" s="37">
        <f>SUM(F19:F20)</f>
        <v>2502.0990000000002</v>
      </c>
      <c r="G16" s="37">
        <f>SUM(G19:G20)</f>
        <v>146.524</v>
      </c>
      <c r="H16" s="37">
        <f>F16+G16</f>
        <v>2648.623</v>
      </c>
      <c r="I16" s="37">
        <f>F16-C16</f>
        <v>-6.6859999999996944</v>
      </c>
      <c r="J16" s="37">
        <f t="shared" ref="J16:K16" si="0">G16-D16</f>
        <v>32.400000000000006</v>
      </c>
      <c r="K16" s="37">
        <f t="shared" si="0"/>
        <v>25.714000000000397</v>
      </c>
    </row>
    <row r="17" spans="1:11" ht="65.25" customHeight="1" x14ac:dyDescent="0.2">
      <c r="A17" s="71" t="s">
        <v>172</v>
      </c>
      <c r="B17" s="71"/>
      <c r="C17" s="71"/>
      <c r="D17" s="71"/>
      <c r="E17" s="71"/>
      <c r="F17" s="71"/>
      <c r="G17" s="71"/>
      <c r="H17" s="71"/>
      <c r="I17" s="71"/>
      <c r="J17" s="71"/>
      <c r="K17" s="71"/>
    </row>
    <row r="18" spans="1:11" ht="15.75" x14ac:dyDescent="0.2">
      <c r="A18" s="10"/>
      <c r="B18" s="10" t="s">
        <v>6</v>
      </c>
      <c r="C18" s="10"/>
      <c r="D18" s="10"/>
      <c r="E18" s="10"/>
      <c r="F18" s="10"/>
      <c r="G18" s="10"/>
      <c r="H18" s="10"/>
      <c r="I18" s="10"/>
      <c r="J18" s="10"/>
      <c r="K18" s="10"/>
    </row>
    <row r="19" spans="1:11" ht="30" x14ac:dyDescent="0.2">
      <c r="A19" s="11">
        <v>1</v>
      </c>
      <c r="B19" s="24" t="s">
        <v>137</v>
      </c>
      <c r="C19" s="38">
        <v>2508.7849999999999</v>
      </c>
      <c r="D19" s="38">
        <v>45</v>
      </c>
      <c r="E19" s="38">
        <f>C19+D19</f>
        <v>2553.7849999999999</v>
      </c>
      <c r="F19" s="38">
        <v>2502.0990000000002</v>
      </c>
      <c r="G19" s="38">
        <v>88.21</v>
      </c>
      <c r="H19" s="38">
        <f>F19+G19</f>
        <v>2590.3090000000002</v>
      </c>
      <c r="I19" s="38">
        <f>F19-C19</f>
        <v>-6.6859999999996944</v>
      </c>
      <c r="J19" s="38">
        <f t="shared" ref="J19" si="1">G19-D19</f>
        <v>43.209999999999994</v>
      </c>
      <c r="K19" s="38">
        <f t="shared" ref="K19" si="2">H19-E19</f>
        <v>36.524000000000342</v>
      </c>
    </row>
    <row r="20" spans="1:11" ht="30" x14ac:dyDescent="0.2">
      <c r="A20" s="29">
        <v>2</v>
      </c>
      <c r="B20" s="30" t="s">
        <v>145</v>
      </c>
      <c r="C20" s="38"/>
      <c r="D20" s="38">
        <v>69.123999999999995</v>
      </c>
      <c r="E20" s="38">
        <f>C20+D20</f>
        <v>69.123999999999995</v>
      </c>
      <c r="F20" s="38"/>
      <c r="G20" s="38">
        <v>58.314</v>
      </c>
      <c r="H20" s="38">
        <f>F20+G20</f>
        <v>58.314</v>
      </c>
      <c r="I20" s="38">
        <f>F20-C20</f>
        <v>0</v>
      </c>
      <c r="J20" s="38">
        <f t="shared" ref="J20" si="3">G20-D20</f>
        <v>-10.809999999999995</v>
      </c>
      <c r="K20" s="38">
        <f t="shared" ref="K20" si="4">H20-E20</f>
        <v>-10.809999999999995</v>
      </c>
    </row>
    <row r="21" spans="1:11" ht="21.6" customHeight="1" x14ac:dyDescent="0.2">
      <c r="A21" s="67" t="s">
        <v>138</v>
      </c>
      <c r="B21" s="68"/>
      <c r="C21" s="68"/>
      <c r="D21" s="68"/>
      <c r="E21" s="68"/>
      <c r="F21" s="68"/>
      <c r="G21" s="68"/>
      <c r="H21" s="68"/>
      <c r="I21" s="68"/>
      <c r="J21" s="68"/>
      <c r="K21" s="68"/>
    </row>
    <row r="22" spans="1:11" ht="36" x14ac:dyDescent="0.2">
      <c r="A22" s="10" t="s">
        <v>7</v>
      </c>
      <c r="B22" s="10" t="s">
        <v>8</v>
      </c>
      <c r="C22" s="6" t="s">
        <v>82</v>
      </c>
      <c r="D22" s="6" t="s">
        <v>83</v>
      </c>
      <c r="E22" s="6" t="s">
        <v>84</v>
      </c>
    </row>
    <row r="23" spans="1:11" ht="15.75" x14ac:dyDescent="0.2">
      <c r="A23" s="10" t="s">
        <v>5</v>
      </c>
      <c r="B23" s="10" t="s">
        <v>10</v>
      </c>
      <c r="C23" s="10" t="s">
        <v>11</v>
      </c>
      <c r="D23" s="39">
        <f>D25+D26</f>
        <v>90.983000000000004</v>
      </c>
      <c r="E23" s="10" t="s">
        <v>11</v>
      </c>
    </row>
    <row r="24" spans="1:11" ht="15.75" x14ac:dyDescent="0.2">
      <c r="A24" s="10"/>
      <c r="B24" s="10" t="s">
        <v>12</v>
      </c>
      <c r="C24" s="10"/>
      <c r="D24" s="39"/>
      <c r="E24" s="10"/>
    </row>
    <row r="25" spans="1:11" ht="15.75" x14ac:dyDescent="0.2">
      <c r="A25" s="10" t="s">
        <v>13</v>
      </c>
      <c r="B25" s="10" t="s">
        <v>14</v>
      </c>
      <c r="C25" s="10" t="s">
        <v>11</v>
      </c>
      <c r="D25" s="39">
        <v>90.983000000000004</v>
      </c>
      <c r="E25" s="10" t="s">
        <v>11</v>
      </c>
    </row>
    <row r="26" spans="1:11" ht="15.75" x14ac:dyDescent="0.2">
      <c r="A26" s="10" t="s">
        <v>15</v>
      </c>
      <c r="B26" s="10" t="s">
        <v>16</v>
      </c>
      <c r="C26" s="10" t="s">
        <v>11</v>
      </c>
      <c r="D26" s="39"/>
      <c r="E26" s="10" t="s">
        <v>11</v>
      </c>
    </row>
    <row r="27" spans="1:11" ht="79.5" customHeight="1" x14ac:dyDescent="0.2">
      <c r="A27" s="72" t="s">
        <v>171</v>
      </c>
      <c r="B27" s="72"/>
      <c r="C27" s="72"/>
      <c r="D27" s="72"/>
      <c r="E27" s="72"/>
    </row>
    <row r="28" spans="1:11" ht="15.75" x14ac:dyDescent="0.2">
      <c r="A28" s="10" t="s">
        <v>17</v>
      </c>
      <c r="B28" s="10" t="s">
        <v>18</v>
      </c>
      <c r="C28" s="37">
        <f>C30+C33</f>
        <v>114.124</v>
      </c>
      <c r="D28" s="37">
        <f>D30+D33</f>
        <v>83.513999999999996</v>
      </c>
      <c r="E28" s="37">
        <f t="shared" ref="E28" si="5">SUM(E30:E33)</f>
        <v>-30.609999999999996</v>
      </c>
    </row>
    <row r="29" spans="1:11" ht="15.75" x14ac:dyDescent="0.2">
      <c r="A29" s="10"/>
      <c r="B29" s="10" t="s">
        <v>12</v>
      </c>
      <c r="C29" s="37"/>
      <c r="D29" s="37"/>
      <c r="E29" s="37"/>
    </row>
    <row r="30" spans="1:11" ht="15.75" x14ac:dyDescent="0.2">
      <c r="A30" s="10" t="s">
        <v>19</v>
      </c>
      <c r="B30" s="10" t="s">
        <v>14</v>
      </c>
      <c r="C30" s="39">
        <f>D19</f>
        <v>45</v>
      </c>
      <c r="D30" s="39">
        <v>25.2</v>
      </c>
      <c r="E30" s="37">
        <f>D30-C30</f>
        <v>-19.8</v>
      </c>
    </row>
    <row r="31" spans="1:11" ht="15.75" x14ac:dyDescent="0.2">
      <c r="A31" s="10" t="s">
        <v>20</v>
      </c>
      <c r="B31" s="10" t="s">
        <v>21</v>
      </c>
      <c r="C31" s="37"/>
      <c r="D31" s="37"/>
      <c r="E31" s="37">
        <f t="shared" ref="E31:E33" si="6">D31-C31</f>
        <v>0</v>
      </c>
    </row>
    <row r="32" spans="1:11" ht="15.75" x14ac:dyDescent="0.2">
      <c r="A32" s="10" t="s">
        <v>22</v>
      </c>
      <c r="B32" s="10" t="s">
        <v>23</v>
      </c>
      <c r="C32" s="37"/>
      <c r="D32" s="37"/>
      <c r="E32" s="37">
        <f t="shared" si="6"/>
        <v>0</v>
      </c>
    </row>
    <row r="33" spans="1:11" ht="15.75" x14ac:dyDescent="0.2">
      <c r="A33" s="10" t="s">
        <v>24</v>
      </c>
      <c r="B33" s="10" t="s">
        <v>25</v>
      </c>
      <c r="C33" s="37">
        <v>69.123999999999995</v>
      </c>
      <c r="D33" s="37">
        <v>58.314</v>
      </c>
      <c r="E33" s="37">
        <f t="shared" si="6"/>
        <v>-10.809999999999995</v>
      </c>
    </row>
    <row r="34" spans="1:11" ht="81" customHeight="1" x14ac:dyDescent="0.2">
      <c r="A34" s="72" t="s">
        <v>170</v>
      </c>
      <c r="B34" s="72"/>
      <c r="C34" s="72"/>
      <c r="D34" s="72"/>
      <c r="E34" s="72"/>
    </row>
    <row r="35" spans="1:11" ht="15.75" x14ac:dyDescent="0.2">
      <c r="A35" s="10" t="s">
        <v>26</v>
      </c>
      <c r="B35" s="10" t="s">
        <v>27</v>
      </c>
      <c r="C35" s="10" t="s">
        <v>11</v>
      </c>
      <c r="D35" s="39">
        <f>D37+D38</f>
        <v>27.98</v>
      </c>
      <c r="E35" s="16" t="s">
        <v>11</v>
      </c>
    </row>
    <row r="36" spans="1:11" ht="15.75" x14ac:dyDescent="0.2">
      <c r="A36" s="10"/>
      <c r="B36" s="10" t="s">
        <v>12</v>
      </c>
      <c r="C36" s="10"/>
      <c r="D36" s="39"/>
      <c r="E36" s="16"/>
    </row>
    <row r="37" spans="1:11" ht="15.75" x14ac:dyDescent="0.2">
      <c r="A37" s="10" t="s">
        <v>28</v>
      </c>
      <c r="B37" s="10" t="s">
        <v>14</v>
      </c>
      <c r="C37" s="10" t="s">
        <v>11</v>
      </c>
      <c r="D37" s="39">
        <v>27.98</v>
      </c>
      <c r="E37" s="16" t="s">
        <v>11</v>
      </c>
    </row>
    <row r="38" spans="1:11" ht="15.75" x14ac:dyDescent="0.2">
      <c r="A38" s="10" t="s">
        <v>29</v>
      </c>
      <c r="B38" s="10" t="s">
        <v>25</v>
      </c>
      <c r="C38" s="10" t="s">
        <v>11</v>
      </c>
      <c r="D38" s="39"/>
      <c r="E38" s="16" t="s">
        <v>11</v>
      </c>
    </row>
    <row r="40" spans="1:11" ht="16.5" customHeight="1" x14ac:dyDescent="0.2">
      <c r="A40" s="67" t="s">
        <v>85</v>
      </c>
      <c r="B40" s="68"/>
      <c r="C40" s="68"/>
      <c r="D40" s="68"/>
      <c r="E40" s="68"/>
      <c r="F40" s="68"/>
      <c r="G40" s="68"/>
      <c r="H40" s="68"/>
      <c r="I40" s="68"/>
      <c r="J40" s="68"/>
      <c r="K40" s="68"/>
    </row>
    <row r="41" spans="1:11" hidden="1" x14ac:dyDescent="0.2"/>
    <row r="42" spans="1:11" x14ac:dyDescent="0.2">
      <c r="A42" s="60" t="s">
        <v>7</v>
      </c>
      <c r="B42" s="60" t="s">
        <v>8</v>
      </c>
      <c r="C42" s="60" t="s">
        <v>30</v>
      </c>
      <c r="D42" s="60"/>
      <c r="E42" s="60"/>
      <c r="F42" s="60" t="s">
        <v>31</v>
      </c>
      <c r="G42" s="60"/>
      <c r="H42" s="60"/>
      <c r="I42" s="60" t="s">
        <v>9</v>
      </c>
      <c r="J42" s="60"/>
      <c r="K42" s="60"/>
    </row>
    <row r="43" spans="1:11" ht="22.9" customHeight="1" x14ac:dyDescent="0.2">
      <c r="A43" s="60"/>
      <c r="B43" s="60"/>
      <c r="C43" s="4" t="s">
        <v>107</v>
      </c>
      <c r="D43" s="4" t="s">
        <v>106</v>
      </c>
      <c r="E43" s="4" t="s">
        <v>69</v>
      </c>
      <c r="F43" s="4" t="s">
        <v>108</v>
      </c>
      <c r="G43" s="4" t="s">
        <v>106</v>
      </c>
      <c r="H43" s="4" t="s">
        <v>69</v>
      </c>
      <c r="I43" s="4" t="s">
        <v>108</v>
      </c>
      <c r="J43" s="4" t="s">
        <v>109</v>
      </c>
      <c r="K43" s="4" t="s">
        <v>69</v>
      </c>
    </row>
    <row r="44" spans="1:11" s="7" customFormat="1" ht="14.25" x14ac:dyDescent="0.2">
      <c r="A44" s="25" t="s">
        <v>86</v>
      </c>
      <c r="B44" s="20" t="s">
        <v>87</v>
      </c>
      <c r="C44" s="58"/>
      <c r="D44" s="58"/>
      <c r="E44" s="58"/>
      <c r="F44" s="58"/>
      <c r="G44" s="58"/>
      <c r="H44" s="58"/>
      <c r="I44" s="58"/>
      <c r="J44" s="58"/>
      <c r="K44" s="58"/>
    </row>
    <row r="45" spans="1:11" s="7" customFormat="1" ht="15.75" x14ac:dyDescent="0.25">
      <c r="A45" s="18"/>
      <c r="B45" s="19" t="s">
        <v>117</v>
      </c>
      <c r="C45" s="56">
        <v>1</v>
      </c>
      <c r="D45" s="50"/>
      <c r="E45" s="50">
        <f>C45+D45</f>
        <v>1</v>
      </c>
      <c r="F45" s="50">
        <v>1</v>
      </c>
      <c r="G45" s="50"/>
      <c r="H45" s="50">
        <f>F45+G45</f>
        <v>1</v>
      </c>
      <c r="I45" s="50">
        <f>F45-C45</f>
        <v>0</v>
      </c>
      <c r="J45" s="50">
        <f>G45-D45</f>
        <v>0</v>
      </c>
      <c r="K45" s="50">
        <f>H45-E45</f>
        <v>0</v>
      </c>
    </row>
    <row r="46" spans="1:11" s="7" customFormat="1" ht="15.75" x14ac:dyDescent="0.25">
      <c r="A46" s="18"/>
      <c r="B46" s="19" t="s">
        <v>126</v>
      </c>
      <c r="C46" s="56">
        <v>1</v>
      </c>
      <c r="D46" s="50"/>
      <c r="E46" s="50">
        <f t="shared" ref="E46:E53" si="7">C46+D46</f>
        <v>1</v>
      </c>
      <c r="F46" s="50">
        <v>1</v>
      </c>
      <c r="G46" s="50"/>
      <c r="H46" s="50">
        <f t="shared" ref="H46:H53" si="8">F46+G46</f>
        <v>1</v>
      </c>
      <c r="I46" s="50">
        <f t="shared" ref="I46:I53" si="9">F46-C46</f>
        <v>0</v>
      </c>
      <c r="J46" s="50">
        <f t="shared" ref="J46:J53" si="10">G46-D46</f>
        <v>0</v>
      </c>
      <c r="K46" s="50">
        <f t="shared" ref="K46:K53" si="11">H46-E46</f>
        <v>0</v>
      </c>
    </row>
    <row r="47" spans="1:11" s="7" customFormat="1" ht="44.25" customHeight="1" x14ac:dyDescent="0.25">
      <c r="A47" s="18"/>
      <c r="B47" s="19" t="s">
        <v>127</v>
      </c>
      <c r="C47" s="56">
        <v>21</v>
      </c>
      <c r="D47" s="50"/>
      <c r="E47" s="50">
        <f t="shared" si="7"/>
        <v>21</v>
      </c>
      <c r="F47" s="50">
        <v>21</v>
      </c>
      <c r="G47" s="50"/>
      <c r="H47" s="50">
        <f t="shared" si="8"/>
        <v>21</v>
      </c>
      <c r="I47" s="50">
        <f t="shared" si="9"/>
        <v>0</v>
      </c>
      <c r="J47" s="50">
        <f t="shared" si="10"/>
        <v>0</v>
      </c>
      <c r="K47" s="50">
        <f t="shared" si="11"/>
        <v>0</v>
      </c>
    </row>
    <row r="48" spans="1:11" s="7" customFormat="1" ht="30" x14ac:dyDescent="0.25">
      <c r="A48" s="18"/>
      <c r="B48" s="19" t="s">
        <v>118</v>
      </c>
      <c r="C48" s="56">
        <v>25</v>
      </c>
      <c r="D48" s="50"/>
      <c r="E48" s="50">
        <f t="shared" si="7"/>
        <v>25</v>
      </c>
      <c r="F48" s="50">
        <v>23.5</v>
      </c>
      <c r="G48" s="50"/>
      <c r="H48" s="50">
        <f t="shared" si="8"/>
        <v>23.5</v>
      </c>
      <c r="I48" s="50">
        <f t="shared" si="9"/>
        <v>-1.5</v>
      </c>
      <c r="J48" s="50">
        <f t="shared" si="10"/>
        <v>0</v>
      </c>
      <c r="K48" s="50">
        <f t="shared" si="11"/>
        <v>-1.5</v>
      </c>
    </row>
    <row r="49" spans="1:11" s="7" customFormat="1" ht="30" x14ac:dyDescent="0.25">
      <c r="A49" s="18"/>
      <c r="B49" s="19" t="s">
        <v>119</v>
      </c>
      <c r="C49" s="56">
        <v>1</v>
      </c>
      <c r="D49" s="50"/>
      <c r="E49" s="50">
        <f t="shared" si="7"/>
        <v>1</v>
      </c>
      <c r="F49" s="50">
        <v>1</v>
      </c>
      <c r="G49" s="50"/>
      <c r="H49" s="50">
        <f t="shared" si="8"/>
        <v>1</v>
      </c>
      <c r="I49" s="50">
        <f t="shared" si="9"/>
        <v>0</v>
      </c>
      <c r="J49" s="50">
        <f t="shared" si="10"/>
        <v>0</v>
      </c>
      <c r="K49" s="50">
        <f t="shared" si="11"/>
        <v>0</v>
      </c>
    </row>
    <row r="50" spans="1:11" s="7" customFormat="1" ht="30" x14ac:dyDescent="0.25">
      <c r="A50" s="18"/>
      <c r="B50" s="19" t="s">
        <v>121</v>
      </c>
      <c r="C50" s="56">
        <v>20</v>
      </c>
      <c r="D50" s="50"/>
      <c r="E50" s="50">
        <f t="shared" si="7"/>
        <v>20</v>
      </c>
      <c r="F50" s="50">
        <v>18.5</v>
      </c>
      <c r="G50" s="50"/>
      <c r="H50" s="50">
        <f t="shared" si="8"/>
        <v>18.5</v>
      </c>
      <c r="I50" s="50">
        <f t="shared" si="9"/>
        <v>-1.5</v>
      </c>
      <c r="J50" s="50">
        <f t="shared" si="10"/>
        <v>0</v>
      </c>
      <c r="K50" s="50">
        <f t="shared" si="11"/>
        <v>-1.5</v>
      </c>
    </row>
    <row r="51" spans="1:11" s="7" customFormat="1" ht="30" x14ac:dyDescent="0.25">
      <c r="A51" s="18"/>
      <c r="B51" s="19" t="s">
        <v>146</v>
      </c>
      <c r="C51" s="56"/>
      <c r="D51" s="50"/>
      <c r="E51" s="50">
        <f t="shared" si="7"/>
        <v>0</v>
      </c>
      <c r="F51" s="50">
        <v>2</v>
      </c>
      <c r="G51" s="50"/>
      <c r="H51" s="50">
        <f t="shared" ref="H51" si="12">F51+G51</f>
        <v>2</v>
      </c>
      <c r="I51" s="50">
        <f t="shared" ref="I51" si="13">F51-C51</f>
        <v>2</v>
      </c>
      <c r="J51" s="50">
        <f t="shared" ref="J51" si="14">G51-D51</f>
        <v>0</v>
      </c>
      <c r="K51" s="50">
        <f t="shared" ref="K51" si="15">H51-E51</f>
        <v>2</v>
      </c>
    </row>
    <row r="52" spans="1:11" ht="45" x14ac:dyDescent="0.25">
      <c r="A52" s="21"/>
      <c r="B52" s="19" t="s">
        <v>120</v>
      </c>
      <c r="C52" s="56">
        <v>4</v>
      </c>
      <c r="D52" s="50"/>
      <c r="E52" s="50">
        <f t="shared" si="7"/>
        <v>4</v>
      </c>
      <c r="F52" s="50">
        <v>2</v>
      </c>
      <c r="G52" s="50"/>
      <c r="H52" s="50">
        <f t="shared" si="8"/>
        <v>2</v>
      </c>
      <c r="I52" s="50">
        <f t="shared" si="9"/>
        <v>-2</v>
      </c>
      <c r="J52" s="50">
        <f t="shared" si="10"/>
        <v>0</v>
      </c>
      <c r="K52" s="50">
        <f t="shared" si="11"/>
        <v>-2</v>
      </c>
    </row>
    <row r="53" spans="1:11" ht="60" x14ac:dyDescent="0.25">
      <c r="A53" s="21"/>
      <c r="B53" s="19" t="s">
        <v>156</v>
      </c>
      <c r="C53" s="57">
        <v>2508.7849999999999</v>
      </c>
      <c r="D53" s="51"/>
      <c r="E53" s="51">
        <f t="shared" si="7"/>
        <v>2508.7849999999999</v>
      </c>
      <c r="F53" s="51">
        <v>2502.0990000000002</v>
      </c>
      <c r="G53" s="51"/>
      <c r="H53" s="51">
        <f t="shared" si="8"/>
        <v>2502.0990000000002</v>
      </c>
      <c r="I53" s="51">
        <f t="shared" si="9"/>
        <v>-6.6859999999996944</v>
      </c>
      <c r="J53" s="51">
        <f t="shared" si="10"/>
        <v>0</v>
      </c>
      <c r="K53" s="51">
        <f t="shared" si="11"/>
        <v>-6.6859999999996944</v>
      </c>
    </row>
    <row r="54" spans="1:11" ht="82.5" customHeight="1" x14ac:dyDescent="0.2">
      <c r="A54" s="73" t="s">
        <v>169</v>
      </c>
      <c r="B54" s="74"/>
      <c r="C54" s="73"/>
      <c r="D54" s="73"/>
      <c r="E54" s="73"/>
      <c r="F54" s="73"/>
      <c r="G54" s="73"/>
      <c r="H54" s="73"/>
      <c r="I54" s="73"/>
      <c r="J54" s="73"/>
      <c r="K54" s="73"/>
    </row>
    <row r="55" spans="1:11" s="7" customFormat="1" ht="14.25" x14ac:dyDescent="0.2">
      <c r="A55" s="18" t="s">
        <v>88</v>
      </c>
      <c r="B55" s="25" t="s">
        <v>89</v>
      </c>
      <c r="C55" s="75"/>
      <c r="D55" s="58"/>
      <c r="E55" s="58"/>
      <c r="F55" s="58"/>
      <c r="G55" s="58"/>
      <c r="H55" s="58"/>
      <c r="I55" s="58"/>
      <c r="J55" s="58"/>
      <c r="K55" s="58"/>
    </row>
    <row r="56" spans="1:11" s="7" customFormat="1" ht="15.75" x14ac:dyDescent="0.25">
      <c r="A56" s="18"/>
      <c r="B56" s="22" t="s">
        <v>128</v>
      </c>
      <c r="C56" s="56">
        <v>15800</v>
      </c>
      <c r="D56" s="50"/>
      <c r="E56" s="50">
        <f>C56+D56</f>
        <v>15800</v>
      </c>
      <c r="F56" s="50">
        <v>15800</v>
      </c>
      <c r="G56" s="50"/>
      <c r="H56" s="50">
        <f>F56+G56</f>
        <v>15800</v>
      </c>
      <c r="I56" s="50">
        <f>F56-C56</f>
        <v>0</v>
      </c>
      <c r="J56" s="50">
        <f t="shared" ref="J56:K56" si="16">G56-D56</f>
        <v>0</v>
      </c>
      <c r="K56" s="50">
        <f t="shared" si="16"/>
        <v>0</v>
      </c>
    </row>
    <row r="57" spans="1:11" s="7" customFormat="1" ht="30" x14ac:dyDescent="0.25">
      <c r="A57" s="18"/>
      <c r="B57" s="22" t="s">
        <v>129</v>
      </c>
      <c r="C57" s="56">
        <v>184</v>
      </c>
      <c r="D57" s="50"/>
      <c r="E57" s="50">
        <f t="shared" ref="E57:E63" si="17">C57+D57</f>
        <v>184</v>
      </c>
      <c r="F57" s="50">
        <v>184</v>
      </c>
      <c r="G57" s="50"/>
      <c r="H57" s="50">
        <f t="shared" ref="H57:H63" si="18">F57+G57</f>
        <v>184</v>
      </c>
      <c r="I57" s="50">
        <f t="shared" ref="I57:I62" si="19">F57-C57</f>
        <v>0</v>
      </c>
      <c r="J57" s="50">
        <f t="shared" ref="J57:J62" si="20">G57-D57</f>
        <v>0</v>
      </c>
      <c r="K57" s="50">
        <f t="shared" ref="K57:K63" si="21">H57-E57</f>
        <v>0</v>
      </c>
    </row>
    <row r="58" spans="1:11" s="7" customFormat="1" ht="15.75" x14ac:dyDescent="0.25">
      <c r="A58" s="18"/>
      <c r="B58" s="22" t="s">
        <v>123</v>
      </c>
      <c r="C58" s="56">
        <v>15616</v>
      </c>
      <c r="D58" s="50"/>
      <c r="E58" s="50">
        <f t="shared" si="17"/>
        <v>15616</v>
      </c>
      <c r="F58" s="50">
        <v>15616</v>
      </c>
      <c r="G58" s="50"/>
      <c r="H58" s="50">
        <f t="shared" si="18"/>
        <v>15616</v>
      </c>
      <c r="I58" s="50">
        <f t="shared" si="19"/>
        <v>0</v>
      </c>
      <c r="J58" s="50">
        <f t="shared" si="20"/>
        <v>0</v>
      </c>
      <c r="K58" s="50">
        <f t="shared" si="21"/>
        <v>0</v>
      </c>
    </row>
    <row r="59" spans="1:11" s="7" customFormat="1" ht="45" x14ac:dyDescent="0.25">
      <c r="A59" s="18"/>
      <c r="B59" s="22" t="s">
        <v>130</v>
      </c>
      <c r="C59" s="56">
        <v>154</v>
      </c>
      <c r="D59" s="50"/>
      <c r="E59" s="50">
        <f t="shared" si="17"/>
        <v>154</v>
      </c>
      <c r="F59" s="50">
        <v>154</v>
      </c>
      <c r="G59" s="50"/>
      <c r="H59" s="50">
        <f t="shared" si="18"/>
        <v>154</v>
      </c>
      <c r="I59" s="50">
        <f t="shared" si="19"/>
        <v>0</v>
      </c>
      <c r="J59" s="50">
        <f t="shared" si="20"/>
        <v>0</v>
      </c>
      <c r="K59" s="50">
        <f t="shared" si="21"/>
        <v>0</v>
      </c>
    </row>
    <row r="60" spans="1:11" ht="15.75" x14ac:dyDescent="0.25">
      <c r="A60" s="21"/>
      <c r="B60" s="22" t="s">
        <v>155</v>
      </c>
      <c r="C60" s="56"/>
      <c r="D60" s="50">
        <v>114.124</v>
      </c>
      <c r="E60" s="50">
        <f t="shared" si="17"/>
        <v>114.124</v>
      </c>
      <c r="F60" s="50"/>
      <c r="G60" s="51">
        <v>146.524</v>
      </c>
      <c r="H60" s="51">
        <f t="shared" si="18"/>
        <v>146.524</v>
      </c>
      <c r="I60" s="51">
        <f t="shared" si="19"/>
        <v>0</v>
      </c>
      <c r="J60" s="51">
        <f t="shared" si="20"/>
        <v>32.400000000000006</v>
      </c>
      <c r="K60" s="51">
        <f t="shared" si="21"/>
        <v>32.400000000000006</v>
      </c>
    </row>
    <row r="61" spans="1:11" ht="32.25" customHeight="1" x14ac:dyDescent="0.25">
      <c r="A61" s="21"/>
      <c r="B61" s="22" t="s">
        <v>157</v>
      </c>
      <c r="C61" s="56"/>
      <c r="D61" s="51">
        <v>3.68</v>
      </c>
      <c r="E61" s="51">
        <f t="shared" si="17"/>
        <v>3.68</v>
      </c>
      <c r="F61" s="51"/>
      <c r="G61" s="51">
        <v>3.68</v>
      </c>
      <c r="H61" s="51">
        <f t="shared" si="18"/>
        <v>3.68</v>
      </c>
      <c r="I61" s="51">
        <f t="shared" si="19"/>
        <v>0</v>
      </c>
      <c r="J61" s="51">
        <f t="shared" si="20"/>
        <v>0</v>
      </c>
      <c r="K61" s="51">
        <f t="shared" si="21"/>
        <v>0</v>
      </c>
    </row>
    <row r="62" spans="1:11" ht="15.75" x14ac:dyDescent="0.25">
      <c r="A62" s="21"/>
      <c r="B62" s="22" t="s">
        <v>131</v>
      </c>
      <c r="C62" s="56"/>
      <c r="D62" s="50">
        <v>184</v>
      </c>
      <c r="E62" s="50">
        <f t="shared" si="17"/>
        <v>184</v>
      </c>
      <c r="F62" s="50"/>
      <c r="G62" s="50">
        <v>184</v>
      </c>
      <c r="H62" s="50">
        <f t="shared" si="18"/>
        <v>184</v>
      </c>
      <c r="I62" s="50">
        <f t="shared" si="19"/>
        <v>0</v>
      </c>
      <c r="J62" s="50">
        <f t="shared" si="20"/>
        <v>0</v>
      </c>
      <c r="K62" s="50">
        <f t="shared" si="21"/>
        <v>0</v>
      </c>
    </row>
    <row r="63" spans="1:11" ht="30" x14ac:dyDescent="0.25">
      <c r="A63" s="21"/>
      <c r="B63" s="47" t="s">
        <v>151</v>
      </c>
      <c r="C63" s="56"/>
      <c r="D63" s="50">
        <v>5</v>
      </c>
      <c r="E63" s="50">
        <f t="shared" si="17"/>
        <v>5</v>
      </c>
      <c r="F63" s="50"/>
      <c r="G63" s="50">
        <v>4</v>
      </c>
      <c r="H63" s="50">
        <f t="shared" si="18"/>
        <v>4</v>
      </c>
      <c r="I63" s="50">
        <f t="shared" ref="I63" si="22">F63-C63</f>
        <v>0</v>
      </c>
      <c r="J63" s="50">
        <f t="shared" ref="J63" si="23">G63-D63</f>
        <v>-1</v>
      </c>
      <c r="K63" s="50">
        <f t="shared" si="21"/>
        <v>-1</v>
      </c>
    </row>
    <row r="64" spans="1:11" ht="49.5" customHeight="1" x14ac:dyDescent="0.2">
      <c r="A64" s="72" t="s">
        <v>168</v>
      </c>
      <c r="B64" s="76"/>
      <c r="C64" s="72"/>
      <c r="D64" s="72"/>
      <c r="E64" s="72"/>
      <c r="F64" s="72"/>
      <c r="G64" s="72"/>
      <c r="H64" s="72"/>
      <c r="I64" s="72"/>
      <c r="J64" s="72"/>
      <c r="K64" s="72"/>
    </row>
    <row r="65" spans="1:11" s="7" customFormat="1" ht="14.25" x14ac:dyDescent="0.2">
      <c r="A65" s="25" t="s">
        <v>90</v>
      </c>
      <c r="B65" s="20" t="s">
        <v>91</v>
      </c>
      <c r="C65" s="58"/>
      <c r="D65" s="58"/>
      <c r="E65" s="58"/>
      <c r="F65" s="58"/>
      <c r="G65" s="58"/>
      <c r="H65" s="58"/>
      <c r="I65" s="58"/>
      <c r="J65" s="58"/>
      <c r="K65" s="58"/>
    </row>
    <row r="66" spans="1:11" ht="24" customHeight="1" x14ac:dyDescent="0.25">
      <c r="A66" s="21"/>
      <c r="B66" s="19" t="s">
        <v>139</v>
      </c>
      <c r="C66" s="56"/>
      <c r="D66" s="56">
        <v>20</v>
      </c>
      <c r="E66" s="50">
        <f t="shared" ref="E66:E68" si="24">C66+D66</f>
        <v>20</v>
      </c>
      <c r="F66" s="56"/>
      <c r="G66" s="56">
        <v>20</v>
      </c>
      <c r="H66" s="50">
        <f t="shared" ref="H66:H68" si="25">F66+G66</f>
        <v>20</v>
      </c>
      <c r="I66" s="50">
        <f>F66-C66</f>
        <v>0</v>
      </c>
      <c r="J66" s="50">
        <f t="shared" ref="I66:K68" si="26">G66-D66</f>
        <v>0</v>
      </c>
      <c r="K66" s="50">
        <f t="shared" si="26"/>
        <v>0</v>
      </c>
    </row>
    <row r="67" spans="1:11" ht="30" x14ac:dyDescent="0.25">
      <c r="A67" s="21"/>
      <c r="B67" s="19" t="s">
        <v>147</v>
      </c>
      <c r="C67" s="56">
        <v>158.78</v>
      </c>
      <c r="D67" s="56"/>
      <c r="E67" s="50">
        <f t="shared" si="24"/>
        <v>158.78</v>
      </c>
      <c r="F67" s="56">
        <v>158.36000000000001</v>
      </c>
      <c r="G67" s="56"/>
      <c r="H67" s="50">
        <f t="shared" si="25"/>
        <v>158.36000000000001</v>
      </c>
      <c r="I67" s="50">
        <f t="shared" si="26"/>
        <v>-0.41999999999998749</v>
      </c>
      <c r="J67" s="50">
        <f t="shared" si="26"/>
        <v>0</v>
      </c>
      <c r="K67" s="50">
        <f>H67-E67</f>
        <v>-0.41999999999998749</v>
      </c>
    </row>
    <row r="68" spans="1:11" ht="32.25" customHeight="1" x14ac:dyDescent="0.25">
      <c r="A68" s="21"/>
      <c r="B68" s="19" t="s">
        <v>140</v>
      </c>
      <c r="C68" s="57">
        <v>16.3</v>
      </c>
      <c r="D68" s="57"/>
      <c r="E68" s="50">
        <f t="shared" si="24"/>
        <v>16.3</v>
      </c>
      <c r="F68" s="57">
        <v>16.2</v>
      </c>
      <c r="G68" s="57"/>
      <c r="H68" s="50">
        <f t="shared" si="25"/>
        <v>16.2</v>
      </c>
      <c r="I68" s="50">
        <f t="shared" ref="I68" si="27">F68-C68</f>
        <v>-0.10000000000000142</v>
      </c>
      <c r="J68" s="50">
        <f t="shared" ref="J68" si="28">G68-D68</f>
        <v>0</v>
      </c>
      <c r="K68" s="50">
        <f t="shared" si="26"/>
        <v>-0.10000000000000142</v>
      </c>
    </row>
    <row r="69" spans="1:11" ht="45.75" customHeight="1" x14ac:dyDescent="0.25">
      <c r="A69" s="21"/>
      <c r="B69" s="19" t="s">
        <v>148</v>
      </c>
      <c r="C69" s="57"/>
      <c r="D69" s="57">
        <v>13.824999999999999</v>
      </c>
      <c r="E69" s="51">
        <f t="shared" ref="E69" si="29">C69+D69</f>
        <v>13.824999999999999</v>
      </c>
      <c r="F69" s="57"/>
      <c r="G69" s="57">
        <v>14.579000000000001</v>
      </c>
      <c r="H69" s="51">
        <f t="shared" ref="H69" si="30">F69+G69</f>
        <v>14.579000000000001</v>
      </c>
      <c r="I69" s="51">
        <f t="shared" ref="I69" si="31">F69-C69</f>
        <v>0</v>
      </c>
      <c r="J69" s="51">
        <f t="shared" ref="J69" si="32">G69-D69</f>
        <v>0.75400000000000134</v>
      </c>
      <c r="K69" s="51">
        <f t="shared" ref="K69" si="33">H69-E69</f>
        <v>0.75400000000000134</v>
      </c>
    </row>
    <row r="70" spans="1:11" ht="69" customHeight="1" x14ac:dyDescent="0.2">
      <c r="A70" s="77" t="s">
        <v>167</v>
      </c>
      <c r="B70" s="78"/>
      <c r="C70" s="78"/>
      <c r="D70" s="78"/>
      <c r="E70" s="78"/>
      <c r="F70" s="78"/>
      <c r="G70" s="78"/>
      <c r="H70" s="78"/>
      <c r="I70" s="78"/>
      <c r="J70" s="78"/>
      <c r="K70" s="78"/>
    </row>
    <row r="71" spans="1:11" ht="22.9" customHeight="1" x14ac:dyDescent="0.2">
      <c r="A71" s="25">
        <v>4</v>
      </c>
      <c r="B71" s="23" t="s">
        <v>115</v>
      </c>
      <c r="C71" s="58"/>
      <c r="D71" s="58"/>
      <c r="E71" s="58"/>
      <c r="F71" s="58"/>
      <c r="G71" s="58"/>
      <c r="H71" s="58"/>
      <c r="I71" s="58"/>
      <c r="J71" s="58"/>
      <c r="K71" s="58"/>
    </row>
    <row r="72" spans="1:11" ht="57.75" customHeight="1" x14ac:dyDescent="0.25">
      <c r="A72" s="21"/>
      <c r="B72" s="19" t="s">
        <v>124</v>
      </c>
      <c r="C72" s="54">
        <f>100-75.65</f>
        <v>24.349999999999994</v>
      </c>
      <c r="D72" s="55"/>
      <c r="E72" s="55">
        <f>C72+D72</f>
        <v>24.349999999999994</v>
      </c>
      <c r="F72" s="55">
        <f>100-75.65</f>
        <v>24.349999999999994</v>
      </c>
      <c r="G72" s="55"/>
      <c r="H72" s="55">
        <f>F72+G72</f>
        <v>24.349999999999994</v>
      </c>
      <c r="I72" s="55">
        <f>F72-C72</f>
        <v>0</v>
      </c>
      <c r="J72" s="55">
        <f>G72-D72</f>
        <v>0</v>
      </c>
      <c r="K72" s="55">
        <f>I72+J72</f>
        <v>0</v>
      </c>
    </row>
    <row r="73" spans="1:11" ht="46.5" customHeight="1" x14ac:dyDescent="0.25">
      <c r="A73" s="21"/>
      <c r="B73" s="19" t="s">
        <v>149</v>
      </c>
      <c r="C73" s="54"/>
      <c r="D73" s="55">
        <v>84.36</v>
      </c>
      <c r="E73" s="55">
        <f>C73+D73</f>
        <v>84.36</v>
      </c>
      <c r="F73" s="55"/>
      <c r="G73" s="55">
        <v>84.36</v>
      </c>
      <c r="H73" s="55">
        <f>F73+G73</f>
        <v>84.36</v>
      </c>
      <c r="I73" s="55">
        <f>F73-C73</f>
        <v>0</v>
      </c>
      <c r="J73" s="55">
        <f>G73-D73</f>
        <v>0</v>
      </c>
      <c r="K73" s="55">
        <f>I73+J73</f>
        <v>0</v>
      </c>
    </row>
    <row r="74" spans="1:11" ht="37.9" customHeight="1" x14ac:dyDescent="0.2">
      <c r="A74" s="59" t="s">
        <v>150</v>
      </c>
      <c r="B74" s="60"/>
      <c r="C74" s="60"/>
      <c r="D74" s="60"/>
      <c r="E74" s="60"/>
      <c r="F74" s="60"/>
      <c r="G74" s="60"/>
      <c r="H74" s="60"/>
      <c r="I74" s="60"/>
      <c r="J74" s="60"/>
      <c r="K74" s="60"/>
    </row>
    <row r="75" spans="1:11" ht="33" customHeight="1" x14ac:dyDescent="0.2">
      <c r="A75" s="80" t="s">
        <v>132</v>
      </c>
      <c r="B75" s="81"/>
      <c r="C75" s="81"/>
      <c r="D75" s="81"/>
      <c r="E75" s="81"/>
      <c r="F75" s="81"/>
      <c r="G75" s="81"/>
      <c r="H75" s="81"/>
      <c r="I75" s="81"/>
      <c r="J75" s="81"/>
      <c r="K75" s="81"/>
    </row>
    <row r="76" spans="1:11" ht="25.5" customHeight="1" x14ac:dyDescent="0.2">
      <c r="A76" s="82" t="s">
        <v>112</v>
      </c>
      <c r="B76" s="82"/>
      <c r="C76" s="82"/>
      <c r="D76" s="82"/>
      <c r="E76" s="82"/>
      <c r="F76" s="82"/>
      <c r="G76" s="82"/>
      <c r="H76" s="82"/>
      <c r="I76" s="82"/>
      <c r="J76" s="82"/>
      <c r="K76" s="82"/>
    </row>
    <row r="77" spans="1:11" ht="13.15" customHeight="1" x14ac:dyDescent="0.2">
      <c r="A77" s="83" t="s">
        <v>92</v>
      </c>
      <c r="B77" s="83"/>
      <c r="C77" s="83"/>
      <c r="D77" s="83"/>
      <c r="E77" s="83"/>
      <c r="F77" s="83"/>
      <c r="G77" s="83"/>
      <c r="H77" s="83"/>
      <c r="I77" s="83"/>
      <c r="J77" s="83"/>
      <c r="K77" s="83"/>
    </row>
    <row r="78" spans="1:11" ht="39.75" customHeight="1" x14ac:dyDescent="0.2">
      <c r="A78" s="82" t="s">
        <v>93</v>
      </c>
      <c r="B78" s="82"/>
      <c r="C78" s="82"/>
      <c r="D78" s="82"/>
      <c r="E78" s="82"/>
      <c r="F78" s="82"/>
      <c r="G78" s="82"/>
      <c r="H78" s="82"/>
      <c r="I78" s="82"/>
      <c r="J78" s="82"/>
      <c r="K78" s="82"/>
    </row>
    <row r="79" spans="1:11" ht="17.45" customHeight="1" x14ac:dyDescent="0.2">
      <c r="A79" s="84" t="s">
        <v>133</v>
      </c>
      <c r="B79" s="85"/>
      <c r="C79" s="85"/>
      <c r="D79" s="85"/>
      <c r="E79" s="85"/>
      <c r="F79" s="85"/>
      <c r="G79" s="85"/>
      <c r="H79" s="85"/>
      <c r="I79" s="85"/>
      <c r="J79" s="85"/>
      <c r="K79" s="85"/>
    </row>
    <row r="80" spans="1:11" ht="28.15" customHeight="1" x14ac:dyDescent="0.2">
      <c r="A80" s="60" t="s">
        <v>7</v>
      </c>
      <c r="B80" s="60" t="s">
        <v>8</v>
      </c>
      <c r="C80" s="62" t="s">
        <v>35</v>
      </c>
      <c r="D80" s="62"/>
      <c r="E80" s="62"/>
      <c r="F80" s="62" t="s">
        <v>36</v>
      </c>
      <c r="G80" s="62"/>
      <c r="H80" s="62"/>
      <c r="I80" s="86" t="s">
        <v>94</v>
      </c>
      <c r="J80" s="62"/>
      <c r="K80" s="62"/>
    </row>
    <row r="81" spans="1:11" s="5" customFormat="1" ht="20.45" customHeight="1" x14ac:dyDescent="0.2">
      <c r="A81" s="60"/>
      <c r="B81" s="60"/>
      <c r="C81" s="4" t="s">
        <v>67</v>
      </c>
      <c r="D81" s="4" t="s">
        <v>68</v>
      </c>
      <c r="E81" s="4" t="s">
        <v>69</v>
      </c>
      <c r="F81" s="4" t="s">
        <v>67</v>
      </c>
      <c r="G81" s="4" t="s">
        <v>68</v>
      </c>
      <c r="H81" s="4" t="s">
        <v>69</v>
      </c>
      <c r="I81" s="4" t="s">
        <v>67</v>
      </c>
      <c r="J81" s="4" t="s">
        <v>68</v>
      </c>
      <c r="K81" s="4" t="s">
        <v>69</v>
      </c>
    </row>
    <row r="82" spans="1:11" ht="23.25" customHeight="1" x14ac:dyDescent="0.2">
      <c r="A82" s="26"/>
      <c r="B82" s="26" t="s">
        <v>37</v>
      </c>
      <c r="C82" s="40">
        <f>SUM(C86:C87)</f>
        <v>1680.74</v>
      </c>
      <c r="D82" s="40">
        <f>SUM(D86:D87)</f>
        <v>107.5056</v>
      </c>
      <c r="E82" s="40">
        <f>C82+D82</f>
        <v>1788.2456</v>
      </c>
      <c r="F82" s="40">
        <f>SUM(F86:F87)</f>
        <v>2502.0990000000002</v>
      </c>
      <c r="G82" s="40">
        <f>SUM(G86:G87)</f>
        <v>146.524</v>
      </c>
      <c r="H82" s="40">
        <f>F82+G82</f>
        <v>2648.623</v>
      </c>
      <c r="I82" s="40">
        <f>F82/C82*100-100</f>
        <v>48.868891083689334</v>
      </c>
      <c r="J82" s="40">
        <f>G82/D82*100-100</f>
        <v>36.294295366939025</v>
      </c>
      <c r="K82" s="40">
        <f>H82/E82*100-100</f>
        <v>48.112932585993775</v>
      </c>
    </row>
    <row r="83" spans="1:11" ht="28.9" customHeight="1" x14ac:dyDescent="0.2">
      <c r="A83" s="79" t="s">
        <v>95</v>
      </c>
      <c r="B83" s="79"/>
      <c r="C83" s="79"/>
      <c r="D83" s="79"/>
      <c r="E83" s="79"/>
      <c r="F83" s="79"/>
      <c r="G83" s="79"/>
      <c r="H83" s="79"/>
      <c r="I83" s="79"/>
      <c r="J83" s="79"/>
      <c r="K83" s="79"/>
    </row>
    <row r="84" spans="1:11" ht="86.25" customHeight="1" x14ac:dyDescent="0.2">
      <c r="A84" s="90" t="s">
        <v>159</v>
      </c>
      <c r="B84" s="90"/>
      <c r="C84" s="90"/>
      <c r="D84" s="90"/>
      <c r="E84" s="90"/>
      <c r="F84" s="90"/>
      <c r="G84" s="90"/>
      <c r="H84" s="90"/>
      <c r="I84" s="90"/>
      <c r="J84" s="90"/>
      <c r="K84" s="90"/>
    </row>
    <row r="85" spans="1:11" ht="15" x14ac:dyDescent="0.2">
      <c r="A85" s="26"/>
      <c r="B85" s="14" t="s">
        <v>12</v>
      </c>
      <c r="C85" s="26"/>
      <c r="D85" s="26"/>
      <c r="E85" s="26"/>
      <c r="F85" s="8"/>
      <c r="G85" s="8"/>
      <c r="H85" s="8"/>
      <c r="I85" s="8"/>
      <c r="J85" s="8"/>
      <c r="K85" s="8"/>
    </row>
    <row r="86" spans="1:11" ht="30" x14ac:dyDescent="0.2">
      <c r="A86" s="26"/>
      <c r="B86" s="33" t="s">
        <v>137</v>
      </c>
      <c r="C86" s="41">
        <v>1680.74</v>
      </c>
      <c r="D86" s="41">
        <v>107.5056</v>
      </c>
      <c r="E86" s="41">
        <f>C86+D86</f>
        <v>1788.2456</v>
      </c>
      <c r="F86" s="41">
        <v>2502.0990000000002</v>
      </c>
      <c r="G86" s="41">
        <v>88.21</v>
      </c>
      <c r="H86" s="41">
        <f>F86+G86</f>
        <v>2590.3090000000002</v>
      </c>
      <c r="I86" s="41">
        <f>F86/C86*100-100</f>
        <v>48.868891083689334</v>
      </c>
      <c r="J86" s="41">
        <f>G86/D86*100-100</f>
        <v>-17.948460359274307</v>
      </c>
      <c r="K86" s="41">
        <f>H86/E86*100-100</f>
        <v>44.851971116271727</v>
      </c>
    </row>
    <row r="87" spans="1:11" ht="30" x14ac:dyDescent="0.2">
      <c r="A87" s="44"/>
      <c r="B87" s="45" t="s">
        <v>153</v>
      </c>
      <c r="C87" s="41"/>
      <c r="D87" s="41"/>
      <c r="E87" s="41">
        <f>C87+D87</f>
        <v>0</v>
      </c>
      <c r="F87" s="41"/>
      <c r="G87" s="41">
        <v>58.314</v>
      </c>
      <c r="H87" s="41">
        <f>F87+G87</f>
        <v>58.314</v>
      </c>
      <c r="I87" s="41"/>
      <c r="J87" s="41"/>
      <c r="K87" s="41"/>
    </row>
    <row r="88" spans="1:11" ht="30.6" customHeight="1" x14ac:dyDescent="0.2">
      <c r="A88" s="91" t="s">
        <v>97</v>
      </c>
      <c r="B88" s="62"/>
      <c r="C88" s="62"/>
      <c r="D88" s="62"/>
      <c r="E88" s="62"/>
      <c r="F88" s="62"/>
      <c r="G88" s="62"/>
      <c r="H88" s="62"/>
      <c r="I88" s="62"/>
      <c r="J88" s="62"/>
      <c r="K88" s="62"/>
    </row>
    <row r="89" spans="1:11" ht="87" customHeight="1" x14ac:dyDescent="0.2">
      <c r="A89" s="90" t="s">
        <v>158</v>
      </c>
      <c r="B89" s="90"/>
      <c r="C89" s="90"/>
      <c r="D89" s="90"/>
      <c r="E89" s="90"/>
      <c r="F89" s="90"/>
      <c r="G89" s="90"/>
      <c r="H89" s="90"/>
      <c r="I89" s="90"/>
      <c r="J89" s="90"/>
      <c r="K89" s="90"/>
    </row>
    <row r="90" spans="1:11" s="7" customFormat="1" ht="15.75" x14ac:dyDescent="0.2">
      <c r="A90" s="25" t="s">
        <v>86</v>
      </c>
      <c r="B90" s="25" t="s">
        <v>87</v>
      </c>
      <c r="C90" s="50"/>
      <c r="D90" s="50"/>
      <c r="E90" s="50"/>
      <c r="F90" s="50"/>
      <c r="G90" s="50"/>
      <c r="H90" s="50"/>
      <c r="I90" s="51"/>
      <c r="J90" s="51"/>
      <c r="K90" s="51"/>
    </row>
    <row r="91" spans="1:11" s="7" customFormat="1" ht="15.75" x14ac:dyDescent="0.25">
      <c r="A91" s="25"/>
      <c r="B91" s="19" t="s">
        <v>117</v>
      </c>
      <c r="C91" s="50">
        <v>1</v>
      </c>
      <c r="D91" s="50"/>
      <c r="E91" s="50">
        <f>C91+D91</f>
        <v>1</v>
      </c>
      <c r="F91" s="50">
        <v>1</v>
      </c>
      <c r="G91" s="50"/>
      <c r="H91" s="50">
        <f>F91+G91</f>
        <v>1</v>
      </c>
      <c r="I91" s="51">
        <f t="shared" ref="I91:I99" si="34">F91/C91*100-100</f>
        <v>0</v>
      </c>
      <c r="J91" s="51"/>
      <c r="K91" s="51">
        <f t="shared" ref="K91:K99" si="35">H91/E91*100-100</f>
        <v>0</v>
      </c>
    </row>
    <row r="92" spans="1:11" s="7" customFormat="1" ht="15.75" x14ac:dyDescent="0.25">
      <c r="A92" s="25"/>
      <c r="B92" s="19" t="s">
        <v>126</v>
      </c>
      <c r="C92" s="50">
        <v>1</v>
      </c>
      <c r="D92" s="50"/>
      <c r="E92" s="50">
        <f t="shared" ref="E92:E99" si="36">C92+D92</f>
        <v>1</v>
      </c>
      <c r="F92" s="50">
        <v>1</v>
      </c>
      <c r="G92" s="50"/>
      <c r="H92" s="50">
        <f t="shared" ref="H92:H98" si="37">F92+G92</f>
        <v>1</v>
      </c>
      <c r="I92" s="51">
        <f t="shared" si="34"/>
        <v>0</v>
      </c>
      <c r="J92" s="51"/>
      <c r="K92" s="51">
        <f t="shared" si="35"/>
        <v>0</v>
      </c>
    </row>
    <row r="93" spans="1:11" s="7" customFormat="1" ht="45" x14ac:dyDescent="0.25">
      <c r="A93" s="25"/>
      <c r="B93" s="19" t="s">
        <v>127</v>
      </c>
      <c r="C93" s="50">
        <v>21</v>
      </c>
      <c r="D93" s="50"/>
      <c r="E93" s="50">
        <f t="shared" si="36"/>
        <v>21</v>
      </c>
      <c r="F93" s="50">
        <v>21</v>
      </c>
      <c r="G93" s="50"/>
      <c r="H93" s="50">
        <f t="shared" si="37"/>
        <v>21</v>
      </c>
      <c r="I93" s="51">
        <f t="shared" si="34"/>
        <v>0</v>
      </c>
      <c r="J93" s="51"/>
      <c r="K93" s="51">
        <f t="shared" si="35"/>
        <v>0</v>
      </c>
    </row>
    <row r="94" spans="1:11" s="7" customFormat="1" ht="30" x14ac:dyDescent="0.25">
      <c r="A94" s="25"/>
      <c r="B94" s="19" t="s">
        <v>118</v>
      </c>
      <c r="C94" s="50">
        <v>22.5</v>
      </c>
      <c r="D94" s="50"/>
      <c r="E94" s="50">
        <f t="shared" si="36"/>
        <v>22.5</v>
      </c>
      <c r="F94" s="50">
        <v>23.5</v>
      </c>
      <c r="G94" s="50"/>
      <c r="H94" s="50">
        <f t="shared" si="37"/>
        <v>23.5</v>
      </c>
      <c r="I94" s="51">
        <f t="shared" si="34"/>
        <v>4.4444444444444571</v>
      </c>
      <c r="J94" s="51"/>
      <c r="K94" s="51">
        <f t="shared" si="35"/>
        <v>4.4444444444444571</v>
      </c>
    </row>
    <row r="95" spans="1:11" s="7" customFormat="1" ht="30" x14ac:dyDescent="0.25">
      <c r="A95" s="25"/>
      <c r="B95" s="19" t="s">
        <v>119</v>
      </c>
      <c r="C95" s="50">
        <v>1</v>
      </c>
      <c r="D95" s="50"/>
      <c r="E95" s="50">
        <f t="shared" si="36"/>
        <v>1</v>
      </c>
      <c r="F95" s="50">
        <v>1</v>
      </c>
      <c r="G95" s="50"/>
      <c r="H95" s="50">
        <f t="shared" si="37"/>
        <v>1</v>
      </c>
      <c r="I95" s="51">
        <f t="shared" si="34"/>
        <v>0</v>
      </c>
      <c r="J95" s="51"/>
      <c r="K95" s="51">
        <f t="shared" si="35"/>
        <v>0</v>
      </c>
    </row>
    <row r="96" spans="1:11" s="7" customFormat="1" ht="30" x14ac:dyDescent="0.25">
      <c r="A96" s="25"/>
      <c r="B96" s="19" t="s">
        <v>121</v>
      </c>
      <c r="C96" s="50">
        <v>17.5</v>
      </c>
      <c r="D96" s="50"/>
      <c r="E96" s="50">
        <f t="shared" si="36"/>
        <v>17.5</v>
      </c>
      <c r="F96" s="50">
        <v>18.5</v>
      </c>
      <c r="G96" s="50"/>
      <c r="H96" s="50">
        <f t="shared" si="37"/>
        <v>18.5</v>
      </c>
      <c r="I96" s="51">
        <f t="shared" si="34"/>
        <v>5.7142857142857224</v>
      </c>
      <c r="J96" s="51"/>
      <c r="K96" s="51">
        <f t="shared" si="35"/>
        <v>5.7142857142857224</v>
      </c>
    </row>
    <row r="97" spans="1:11" s="7" customFormat="1" ht="30" x14ac:dyDescent="0.25">
      <c r="A97" s="43"/>
      <c r="B97" s="19" t="s">
        <v>146</v>
      </c>
      <c r="C97" s="50">
        <v>0</v>
      </c>
      <c r="D97" s="50"/>
      <c r="E97" s="50">
        <f t="shared" si="36"/>
        <v>0</v>
      </c>
      <c r="F97" s="50">
        <v>2</v>
      </c>
      <c r="G97" s="50"/>
      <c r="H97" s="50">
        <f t="shared" si="37"/>
        <v>2</v>
      </c>
      <c r="I97" s="51" t="s">
        <v>143</v>
      </c>
      <c r="J97" s="51"/>
      <c r="K97" s="51" t="s">
        <v>143</v>
      </c>
    </row>
    <row r="98" spans="1:11" ht="45" x14ac:dyDescent="0.25">
      <c r="A98" s="26"/>
      <c r="B98" s="19" t="s">
        <v>120</v>
      </c>
      <c r="C98" s="50">
        <v>4</v>
      </c>
      <c r="D98" s="50"/>
      <c r="E98" s="50">
        <f t="shared" si="36"/>
        <v>4</v>
      </c>
      <c r="F98" s="50">
        <v>2</v>
      </c>
      <c r="G98" s="50"/>
      <c r="H98" s="50">
        <f t="shared" si="37"/>
        <v>2</v>
      </c>
      <c r="I98" s="51">
        <f t="shared" si="34"/>
        <v>-50</v>
      </c>
      <c r="J98" s="51"/>
      <c r="K98" s="51">
        <f t="shared" si="35"/>
        <v>-50</v>
      </c>
    </row>
    <row r="99" spans="1:11" ht="60" x14ac:dyDescent="0.25">
      <c r="A99" s="26"/>
      <c r="B99" s="19" t="s">
        <v>156</v>
      </c>
      <c r="C99" s="51">
        <v>1680.74</v>
      </c>
      <c r="D99" s="51"/>
      <c r="E99" s="51">
        <f t="shared" si="36"/>
        <v>1680.74</v>
      </c>
      <c r="F99" s="51">
        <v>2502.0990000000002</v>
      </c>
      <c r="G99" s="51"/>
      <c r="H99" s="51">
        <f t="shared" ref="H99" si="38">F99+G99</f>
        <v>2502.0990000000002</v>
      </c>
      <c r="I99" s="51">
        <f t="shared" si="34"/>
        <v>48.868891083689334</v>
      </c>
      <c r="J99" s="51"/>
      <c r="K99" s="51">
        <f t="shared" si="35"/>
        <v>48.868891083689334</v>
      </c>
    </row>
    <row r="100" spans="1:11" s="7" customFormat="1" ht="15.75" x14ac:dyDescent="0.2">
      <c r="A100" s="25" t="s">
        <v>88</v>
      </c>
      <c r="B100" s="25" t="s">
        <v>89</v>
      </c>
      <c r="C100" s="52"/>
      <c r="D100" s="52"/>
      <c r="E100" s="52"/>
      <c r="F100" s="52"/>
      <c r="G100" s="52"/>
      <c r="H100" s="52"/>
      <c r="I100" s="51"/>
      <c r="J100" s="51"/>
      <c r="K100" s="51"/>
    </row>
    <row r="101" spans="1:11" s="7" customFormat="1" ht="15.75" x14ac:dyDescent="0.25">
      <c r="A101" s="25"/>
      <c r="B101" s="22" t="s">
        <v>128</v>
      </c>
      <c r="C101" s="50">
        <v>64900</v>
      </c>
      <c r="D101" s="50"/>
      <c r="E101" s="50">
        <f>C101+D101</f>
        <v>64900</v>
      </c>
      <c r="F101" s="50">
        <v>15800</v>
      </c>
      <c r="G101" s="50"/>
      <c r="H101" s="50">
        <f>F101+G101</f>
        <v>15800</v>
      </c>
      <c r="I101" s="51">
        <f t="shared" ref="I101:I102" si="39">F101/C101*100-100</f>
        <v>-75.654853620955322</v>
      </c>
      <c r="J101" s="51"/>
      <c r="K101" s="51">
        <f t="shared" ref="K101:K102" si="40">H101/E101*100-100</f>
        <v>-75.654853620955322</v>
      </c>
    </row>
    <row r="102" spans="1:11" s="7" customFormat="1" ht="30" x14ac:dyDescent="0.25">
      <c r="A102" s="25"/>
      <c r="B102" s="22" t="s">
        <v>129</v>
      </c>
      <c r="C102" s="50">
        <v>1279</v>
      </c>
      <c r="D102" s="50"/>
      <c r="E102" s="50">
        <f t="shared" ref="E102:E108" si="41">C102+D102</f>
        <v>1279</v>
      </c>
      <c r="F102" s="50">
        <v>184</v>
      </c>
      <c r="G102" s="50"/>
      <c r="H102" s="50">
        <f t="shared" ref="H102:H104" si="42">F102+G102</f>
        <v>184</v>
      </c>
      <c r="I102" s="51">
        <f t="shared" si="39"/>
        <v>-85.613760750586394</v>
      </c>
      <c r="J102" s="51"/>
      <c r="K102" s="51">
        <f t="shared" si="40"/>
        <v>-85.613760750586394</v>
      </c>
    </row>
    <row r="103" spans="1:11" s="7" customFormat="1" ht="15.75" x14ac:dyDescent="0.25">
      <c r="A103" s="25"/>
      <c r="B103" s="22" t="s">
        <v>123</v>
      </c>
      <c r="C103" s="50">
        <v>63621</v>
      </c>
      <c r="D103" s="50"/>
      <c r="E103" s="50">
        <f t="shared" si="41"/>
        <v>63621</v>
      </c>
      <c r="F103" s="50">
        <v>15616</v>
      </c>
      <c r="G103" s="50"/>
      <c r="H103" s="50">
        <f t="shared" si="42"/>
        <v>15616</v>
      </c>
      <c r="I103" s="51">
        <f t="shared" ref="I103:I104" si="43">F103/C103*100-100</f>
        <v>-75.454645478694147</v>
      </c>
      <c r="J103" s="51"/>
      <c r="K103" s="51">
        <f t="shared" ref="K103:K107" si="44">H103/E103*100-100</f>
        <v>-75.454645478694147</v>
      </c>
    </row>
    <row r="104" spans="1:11" s="7" customFormat="1" ht="45" x14ac:dyDescent="0.25">
      <c r="A104" s="25"/>
      <c r="B104" s="22" t="s">
        <v>130</v>
      </c>
      <c r="C104" s="50">
        <v>236</v>
      </c>
      <c r="D104" s="50"/>
      <c r="E104" s="50">
        <f t="shared" si="41"/>
        <v>236</v>
      </c>
      <c r="F104" s="50">
        <v>154</v>
      </c>
      <c r="G104" s="50"/>
      <c r="H104" s="50">
        <f t="shared" si="42"/>
        <v>154</v>
      </c>
      <c r="I104" s="51">
        <f t="shared" si="43"/>
        <v>-34.745762711864401</v>
      </c>
      <c r="J104" s="51"/>
      <c r="K104" s="51">
        <f t="shared" si="44"/>
        <v>-34.745762711864401</v>
      </c>
    </row>
    <row r="105" spans="1:11" ht="15.75" x14ac:dyDescent="0.25">
      <c r="A105" s="26"/>
      <c r="B105" s="22" t="s">
        <v>155</v>
      </c>
      <c r="C105" s="51"/>
      <c r="D105" s="51">
        <v>107.506</v>
      </c>
      <c r="E105" s="51">
        <f t="shared" si="41"/>
        <v>107.506</v>
      </c>
      <c r="F105" s="51"/>
      <c r="G105" s="51">
        <v>146.524</v>
      </c>
      <c r="H105" s="51">
        <f t="shared" ref="H105:H108" si="45">F105+G105</f>
        <v>146.524</v>
      </c>
      <c r="I105" s="51"/>
      <c r="J105" s="51">
        <f t="shared" ref="J105:J106" si="46">G105/D105*100-100</f>
        <v>36.293788253678855</v>
      </c>
      <c r="K105" s="51">
        <f t="shared" si="44"/>
        <v>36.293788253678855</v>
      </c>
    </row>
    <row r="106" spans="1:11" ht="43.9" customHeight="1" x14ac:dyDescent="0.25">
      <c r="A106" s="26"/>
      <c r="B106" s="22" t="s">
        <v>154</v>
      </c>
      <c r="C106" s="51"/>
      <c r="D106" s="51">
        <v>21.58</v>
      </c>
      <c r="E106" s="51">
        <f t="shared" si="41"/>
        <v>21.58</v>
      </c>
      <c r="F106" s="51"/>
      <c r="G106" s="51">
        <v>3.68</v>
      </c>
      <c r="H106" s="51">
        <f t="shared" si="45"/>
        <v>3.68</v>
      </c>
      <c r="I106" s="51"/>
      <c r="J106" s="51">
        <f t="shared" si="46"/>
        <v>-82.947173308619085</v>
      </c>
      <c r="K106" s="51">
        <f t="shared" si="44"/>
        <v>-82.947173308619085</v>
      </c>
    </row>
    <row r="107" spans="1:11" ht="15.75" x14ac:dyDescent="0.25">
      <c r="A107" s="26"/>
      <c r="B107" s="22" t="s">
        <v>131</v>
      </c>
      <c r="C107" s="50"/>
      <c r="D107" s="50">
        <v>1279</v>
      </c>
      <c r="E107" s="50">
        <f t="shared" si="41"/>
        <v>1279</v>
      </c>
      <c r="F107" s="50"/>
      <c r="G107" s="50">
        <v>184</v>
      </c>
      <c r="H107" s="50">
        <f t="shared" si="45"/>
        <v>184</v>
      </c>
      <c r="I107" s="51"/>
      <c r="J107" s="51">
        <f>G107/D107*100-100</f>
        <v>-85.613760750586394</v>
      </c>
      <c r="K107" s="51">
        <f t="shared" si="44"/>
        <v>-85.613760750586394</v>
      </c>
    </row>
    <row r="108" spans="1:11" ht="30" x14ac:dyDescent="0.25">
      <c r="A108" s="44"/>
      <c r="B108" s="22" t="s">
        <v>151</v>
      </c>
      <c r="C108" s="50"/>
      <c r="D108" s="50"/>
      <c r="E108" s="50">
        <f t="shared" si="41"/>
        <v>0</v>
      </c>
      <c r="F108" s="50"/>
      <c r="G108" s="50">
        <v>4</v>
      </c>
      <c r="H108" s="50">
        <f t="shared" si="45"/>
        <v>4</v>
      </c>
      <c r="I108" s="51"/>
      <c r="J108" s="51" t="s">
        <v>143</v>
      </c>
      <c r="K108" s="51" t="s">
        <v>143</v>
      </c>
    </row>
    <row r="109" spans="1:11" s="7" customFormat="1" ht="15.75" x14ac:dyDescent="0.2">
      <c r="A109" s="25" t="s">
        <v>90</v>
      </c>
      <c r="B109" s="25" t="s">
        <v>91</v>
      </c>
      <c r="C109" s="52"/>
      <c r="D109" s="52"/>
      <c r="E109" s="52"/>
      <c r="F109" s="52"/>
      <c r="G109" s="52"/>
      <c r="H109" s="52"/>
      <c r="I109" s="53"/>
      <c r="J109" s="51"/>
      <c r="K109" s="51"/>
    </row>
    <row r="110" spans="1:11" ht="21" customHeight="1" x14ac:dyDescent="0.25">
      <c r="A110" s="26"/>
      <c r="B110" s="19" t="s">
        <v>139</v>
      </c>
      <c r="C110" s="50"/>
      <c r="D110" s="50">
        <f>ROUND(D106/D107*1000,2)</f>
        <v>16.87</v>
      </c>
      <c r="E110" s="50">
        <f t="shared" ref="E110:E113" si="47">C110+D110</f>
        <v>16.87</v>
      </c>
      <c r="F110" s="50"/>
      <c r="G110" s="50">
        <f>ROUND(G106/G107*1000,2)</f>
        <v>20</v>
      </c>
      <c r="H110" s="50">
        <f t="shared" ref="H110:H116" si="48">F110+G110</f>
        <v>20</v>
      </c>
      <c r="I110" s="51"/>
      <c r="J110" s="51">
        <f t="shared" ref="J110" si="49">G110/D110*100-100</f>
        <v>18.553645524599887</v>
      </c>
      <c r="K110" s="51">
        <f t="shared" ref="K110:K111" si="50">H110/E110*100-100</f>
        <v>18.553645524599887</v>
      </c>
    </row>
    <row r="111" spans="1:11" ht="30" x14ac:dyDescent="0.25">
      <c r="A111" s="26"/>
      <c r="B111" s="19" t="s">
        <v>147</v>
      </c>
      <c r="C111" s="50">
        <v>25.9</v>
      </c>
      <c r="D111" s="50"/>
      <c r="E111" s="50">
        <f t="shared" si="47"/>
        <v>25.9</v>
      </c>
      <c r="F111" s="50">
        <f>ROUND(F86/$F$101*1000,2)</f>
        <v>158.36000000000001</v>
      </c>
      <c r="G111" s="50"/>
      <c r="H111" s="50">
        <f>F111</f>
        <v>158.36000000000001</v>
      </c>
      <c r="I111" s="51">
        <f t="shared" ref="I111" si="51">F111/C111*100-100</f>
        <v>511.42857142857144</v>
      </c>
      <c r="J111" s="51" t="s">
        <v>143</v>
      </c>
      <c r="K111" s="51">
        <f t="shared" si="50"/>
        <v>511.42857142857144</v>
      </c>
    </row>
    <row r="112" spans="1:11" ht="33.75" customHeight="1" x14ac:dyDescent="0.25">
      <c r="A112" s="28"/>
      <c r="B112" s="19" t="s">
        <v>141</v>
      </c>
      <c r="C112" s="50">
        <v>7.1</v>
      </c>
      <c r="D112" s="50"/>
      <c r="E112" s="50">
        <f t="shared" si="47"/>
        <v>7.1</v>
      </c>
      <c r="F112" s="50">
        <f>ROUND($F$86/$F$104,1)</f>
        <v>16.2</v>
      </c>
      <c r="G112" s="50"/>
      <c r="H112" s="50">
        <f>ROUND($F$86/$F$104,1)</f>
        <v>16.2</v>
      </c>
      <c r="I112" s="51">
        <f t="shared" ref="I112" si="52">F112/C112*100-100</f>
        <v>128.16901408450704</v>
      </c>
      <c r="J112" s="51" t="s">
        <v>143</v>
      </c>
      <c r="K112" s="51">
        <f t="shared" ref="K112" si="53">H112/E112*100-100</f>
        <v>128.16901408450704</v>
      </c>
    </row>
    <row r="113" spans="1:11" ht="45" x14ac:dyDescent="0.25">
      <c r="A113" s="44"/>
      <c r="B113" s="46" t="s">
        <v>148</v>
      </c>
      <c r="C113" s="51"/>
      <c r="D113" s="51"/>
      <c r="E113" s="51">
        <f t="shared" si="47"/>
        <v>0</v>
      </c>
      <c r="F113" s="51"/>
      <c r="G113" s="51">
        <v>14.579000000000001</v>
      </c>
      <c r="H113" s="51">
        <f>ROUND(G87/H108,1)</f>
        <v>14.6</v>
      </c>
      <c r="I113" s="51"/>
      <c r="J113" s="51" t="s">
        <v>143</v>
      </c>
      <c r="K113" s="51" t="s">
        <v>143</v>
      </c>
    </row>
    <row r="114" spans="1:11" ht="15.75" x14ac:dyDescent="0.2">
      <c r="A114" s="25">
        <v>4</v>
      </c>
      <c r="B114" s="23" t="s">
        <v>115</v>
      </c>
      <c r="C114" s="50"/>
      <c r="D114" s="50"/>
      <c r="E114" s="50"/>
      <c r="F114" s="50"/>
      <c r="G114" s="50"/>
      <c r="H114" s="50"/>
      <c r="I114" s="51"/>
      <c r="J114" s="51"/>
      <c r="K114" s="51"/>
    </row>
    <row r="115" spans="1:11" ht="60" x14ac:dyDescent="0.25">
      <c r="A115" s="21"/>
      <c r="B115" s="19" t="s">
        <v>124</v>
      </c>
      <c r="C115" s="50">
        <v>111.49</v>
      </c>
      <c r="D115" s="50"/>
      <c r="E115" s="50">
        <f t="shared" ref="E115:E116" si="54">C115+D115</f>
        <v>111.49</v>
      </c>
      <c r="F115" s="50">
        <f>100-75.65</f>
        <v>24.349999999999994</v>
      </c>
      <c r="G115" s="50"/>
      <c r="H115" s="50">
        <f t="shared" si="48"/>
        <v>24.349999999999994</v>
      </c>
      <c r="I115" s="51">
        <f t="shared" ref="I115" si="55">F115/C115*100-100</f>
        <v>-78.15947618620504</v>
      </c>
      <c r="J115" s="51"/>
      <c r="K115" s="51">
        <f t="shared" ref="K115" si="56">H115/E115*100-100</f>
        <v>-78.15947618620504</v>
      </c>
    </row>
    <row r="116" spans="1:11" ht="45" x14ac:dyDescent="0.25">
      <c r="A116" s="21"/>
      <c r="B116" s="19" t="s">
        <v>149</v>
      </c>
      <c r="C116" s="50"/>
      <c r="D116" s="50"/>
      <c r="E116" s="50">
        <f t="shared" si="54"/>
        <v>0</v>
      </c>
      <c r="F116" s="50"/>
      <c r="G116" s="50">
        <v>84.36</v>
      </c>
      <c r="H116" s="50">
        <f t="shared" si="48"/>
        <v>84.36</v>
      </c>
      <c r="I116" s="51"/>
      <c r="J116" s="51" t="s">
        <v>143</v>
      </c>
      <c r="K116" s="51" t="s">
        <v>143</v>
      </c>
    </row>
    <row r="117" spans="1:11" ht="17.45" customHeight="1" x14ac:dyDescent="0.2">
      <c r="A117" s="91" t="s">
        <v>96</v>
      </c>
      <c r="B117" s="91"/>
      <c r="C117" s="91"/>
      <c r="D117" s="91"/>
      <c r="E117" s="91"/>
      <c r="F117" s="91"/>
      <c r="G117" s="91"/>
      <c r="H117" s="91"/>
      <c r="I117" s="91"/>
      <c r="J117" s="91"/>
      <c r="K117" s="91"/>
    </row>
    <row r="118" spans="1:11" ht="71.25" customHeight="1" x14ac:dyDescent="0.2">
      <c r="A118" s="90" t="s">
        <v>160</v>
      </c>
      <c r="B118" s="90"/>
      <c r="C118" s="90"/>
      <c r="D118" s="90"/>
      <c r="E118" s="90"/>
      <c r="F118" s="90"/>
      <c r="G118" s="90"/>
      <c r="H118" s="90"/>
      <c r="I118" s="90"/>
      <c r="J118" s="90"/>
      <c r="K118" s="90"/>
    </row>
    <row r="119" spans="1:11" ht="13.9" customHeight="1" x14ac:dyDescent="0.2">
      <c r="A119" s="92" t="s">
        <v>98</v>
      </c>
      <c r="B119" s="92"/>
      <c r="C119" s="92"/>
      <c r="D119" s="92"/>
      <c r="E119" s="92"/>
      <c r="F119" s="92"/>
      <c r="G119" s="92"/>
      <c r="H119" s="92"/>
      <c r="I119" s="92"/>
      <c r="J119" s="92"/>
      <c r="K119" s="92"/>
    </row>
    <row r="120" spans="1:11" ht="37.5" customHeight="1" x14ac:dyDescent="0.2">
      <c r="A120" s="93" t="s">
        <v>99</v>
      </c>
      <c r="B120" s="93"/>
      <c r="C120" s="93"/>
      <c r="D120" s="93"/>
      <c r="E120" s="93"/>
      <c r="F120" s="93"/>
      <c r="G120" s="93"/>
      <c r="H120" s="93"/>
      <c r="I120" s="93"/>
      <c r="J120" s="93"/>
      <c r="K120" s="93"/>
    </row>
    <row r="121" spans="1:11" ht="15" customHeight="1" x14ac:dyDescent="0.2">
      <c r="A121" s="84" t="s">
        <v>111</v>
      </c>
      <c r="B121" s="85"/>
      <c r="C121" s="85"/>
      <c r="D121" s="85"/>
      <c r="E121" s="85"/>
      <c r="F121" s="85"/>
      <c r="G121" s="85"/>
      <c r="H121" s="85"/>
      <c r="I121" s="85"/>
      <c r="J121" s="85"/>
      <c r="K121" s="85"/>
    </row>
    <row r="122" spans="1:11" ht="72" x14ac:dyDescent="0.2">
      <c r="A122" s="26" t="s">
        <v>38</v>
      </c>
      <c r="B122" s="26" t="s">
        <v>8</v>
      </c>
      <c r="C122" s="6" t="s">
        <v>100</v>
      </c>
      <c r="D122" s="6" t="s">
        <v>101</v>
      </c>
      <c r="E122" s="6" t="s">
        <v>102</v>
      </c>
      <c r="F122" s="6" t="s">
        <v>84</v>
      </c>
      <c r="G122" s="6" t="s">
        <v>103</v>
      </c>
      <c r="H122" s="6" t="s">
        <v>104</v>
      </c>
    </row>
    <row r="123" spans="1:11" ht="15" x14ac:dyDescent="0.2">
      <c r="A123" s="26" t="s">
        <v>5</v>
      </c>
      <c r="B123" s="26" t="s">
        <v>17</v>
      </c>
      <c r="C123" s="26" t="s">
        <v>26</v>
      </c>
      <c r="D123" s="26" t="s">
        <v>34</v>
      </c>
      <c r="E123" s="26" t="s">
        <v>33</v>
      </c>
      <c r="F123" s="26" t="s">
        <v>39</v>
      </c>
      <c r="G123" s="26" t="s">
        <v>32</v>
      </c>
      <c r="H123" s="26" t="s">
        <v>40</v>
      </c>
    </row>
    <row r="124" spans="1:11" ht="15" x14ac:dyDescent="0.2">
      <c r="A124" s="26" t="s">
        <v>41</v>
      </c>
      <c r="B124" s="26" t="s">
        <v>42</v>
      </c>
      <c r="C124" s="26" t="s">
        <v>11</v>
      </c>
      <c r="D124" s="26"/>
      <c r="E124" s="26"/>
      <c r="F124" s="26">
        <f>E124-D124</f>
        <v>0</v>
      </c>
      <c r="G124" s="26" t="s">
        <v>11</v>
      </c>
      <c r="H124" s="26" t="s">
        <v>11</v>
      </c>
    </row>
    <row r="125" spans="1:11" ht="15" x14ac:dyDescent="0.2">
      <c r="A125" s="26"/>
      <c r="B125" s="26" t="s">
        <v>43</v>
      </c>
      <c r="C125" s="26" t="s">
        <v>11</v>
      </c>
      <c r="D125" s="26"/>
      <c r="E125" s="26"/>
      <c r="F125" s="26">
        <f t="shared" ref="F125:F126" si="57">E125-D125</f>
        <v>0</v>
      </c>
      <c r="G125" s="26" t="s">
        <v>11</v>
      </c>
      <c r="H125" s="26" t="s">
        <v>11</v>
      </c>
    </row>
    <row r="126" spans="1:11" ht="30" x14ac:dyDescent="0.2">
      <c r="A126" s="26"/>
      <c r="B126" s="26" t="s">
        <v>44</v>
      </c>
      <c r="C126" s="26" t="s">
        <v>11</v>
      </c>
      <c r="D126" s="26"/>
      <c r="E126" s="26"/>
      <c r="F126" s="26">
        <f t="shared" si="57"/>
        <v>0</v>
      </c>
      <c r="G126" s="26" t="s">
        <v>11</v>
      </c>
      <c r="H126" s="26" t="s">
        <v>11</v>
      </c>
    </row>
    <row r="127" spans="1:11" ht="15" x14ac:dyDescent="0.2">
      <c r="A127" s="26"/>
      <c r="B127" s="26" t="s">
        <v>45</v>
      </c>
      <c r="C127" s="26" t="s">
        <v>11</v>
      </c>
      <c r="D127" s="26"/>
      <c r="E127" s="26"/>
      <c r="F127" s="26"/>
      <c r="G127" s="26" t="s">
        <v>11</v>
      </c>
      <c r="H127" s="26" t="s">
        <v>11</v>
      </c>
    </row>
    <row r="128" spans="1:11" ht="15" x14ac:dyDescent="0.2">
      <c r="A128" s="26"/>
      <c r="B128" s="26" t="s">
        <v>46</v>
      </c>
      <c r="C128" s="26" t="s">
        <v>11</v>
      </c>
      <c r="D128" s="26"/>
      <c r="E128" s="26"/>
      <c r="F128" s="26"/>
      <c r="G128" s="26" t="s">
        <v>11</v>
      </c>
      <c r="H128" s="26" t="s">
        <v>11</v>
      </c>
    </row>
    <row r="129" spans="1:11" x14ac:dyDescent="0.2">
      <c r="A129" s="94" t="s">
        <v>113</v>
      </c>
      <c r="B129" s="60"/>
      <c r="C129" s="60"/>
      <c r="D129" s="60"/>
      <c r="E129" s="60"/>
      <c r="F129" s="60"/>
      <c r="G129" s="60"/>
      <c r="H129" s="60"/>
    </row>
    <row r="130" spans="1:11" ht="15" x14ac:dyDescent="0.2">
      <c r="A130" s="26" t="s">
        <v>17</v>
      </c>
      <c r="B130" s="26" t="s">
        <v>47</v>
      </c>
      <c r="C130" s="26" t="s">
        <v>11</v>
      </c>
      <c r="D130" s="26"/>
      <c r="E130" s="26"/>
      <c r="F130" s="26">
        <f t="shared" ref="F130" si="58">E130-D130</f>
        <v>0</v>
      </c>
      <c r="G130" s="26" t="s">
        <v>11</v>
      </c>
      <c r="H130" s="26" t="s">
        <v>11</v>
      </c>
    </row>
    <row r="131" spans="1:11" x14ac:dyDescent="0.2">
      <c r="A131" s="94" t="s">
        <v>134</v>
      </c>
      <c r="B131" s="60"/>
      <c r="C131" s="60"/>
      <c r="D131" s="60"/>
      <c r="E131" s="60"/>
      <c r="F131" s="60"/>
      <c r="G131" s="60"/>
      <c r="H131" s="60"/>
    </row>
    <row r="132" spans="1:11" x14ac:dyDescent="0.2">
      <c r="A132" s="60" t="s">
        <v>48</v>
      </c>
      <c r="B132" s="60"/>
      <c r="C132" s="60"/>
      <c r="D132" s="60"/>
      <c r="E132" s="60"/>
      <c r="F132" s="60"/>
      <c r="G132" s="60"/>
      <c r="H132" s="60"/>
    </row>
    <row r="133" spans="1:11" ht="15" x14ac:dyDescent="0.2">
      <c r="A133" s="26" t="s">
        <v>19</v>
      </c>
      <c r="B133" s="26" t="s">
        <v>49</v>
      </c>
      <c r="C133" s="26"/>
      <c r="D133" s="26"/>
      <c r="E133" s="26"/>
      <c r="F133" s="26"/>
      <c r="G133" s="26"/>
      <c r="H133" s="26"/>
    </row>
    <row r="134" spans="1:11" ht="15" x14ac:dyDescent="0.2">
      <c r="A134" s="26"/>
      <c r="B134" s="26" t="s">
        <v>50</v>
      </c>
      <c r="C134" s="26"/>
      <c r="D134" s="26"/>
      <c r="E134" s="26"/>
      <c r="F134" s="26">
        <f t="shared" ref="F134" si="59">E134-D134</f>
        <v>0</v>
      </c>
      <c r="G134" s="26"/>
      <c r="H134" s="26"/>
    </row>
    <row r="135" spans="1:11" ht="13.5" thickBot="1" x14ac:dyDescent="0.25">
      <c r="A135" s="87" t="s">
        <v>51</v>
      </c>
      <c r="B135" s="88"/>
      <c r="C135" s="88"/>
      <c r="D135" s="88"/>
      <c r="E135" s="88"/>
      <c r="F135" s="88"/>
      <c r="G135" s="88"/>
      <c r="H135" s="89"/>
    </row>
    <row r="136" spans="1:11" ht="19.5" customHeight="1" x14ac:dyDescent="0.2">
      <c r="A136" s="26"/>
      <c r="B136" s="27" t="s">
        <v>114</v>
      </c>
      <c r="C136" s="26"/>
      <c r="D136" s="26"/>
      <c r="E136" s="26"/>
      <c r="F136" s="26">
        <f t="shared" ref="F136" si="60">E136-D136</f>
        <v>0</v>
      </c>
      <c r="G136" s="26"/>
      <c r="H136" s="26"/>
    </row>
    <row r="137" spans="1:11" ht="16.5" customHeight="1" x14ac:dyDescent="0.2">
      <c r="A137" s="26"/>
      <c r="B137" s="26" t="s">
        <v>52</v>
      </c>
      <c r="C137" s="26"/>
      <c r="D137" s="26"/>
      <c r="E137" s="26"/>
      <c r="F137" s="26"/>
      <c r="G137" s="26"/>
      <c r="H137" s="26"/>
    </row>
    <row r="138" spans="1:11" ht="30" x14ac:dyDescent="0.2">
      <c r="A138" s="26" t="s">
        <v>20</v>
      </c>
      <c r="B138" s="26" t="s">
        <v>53</v>
      </c>
      <c r="C138" s="26" t="s">
        <v>11</v>
      </c>
      <c r="D138" s="26"/>
      <c r="E138" s="26"/>
      <c r="F138" s="26"/>
      <c r="G138" s="26" t="s">
        <v>11</v>
      </c>
      <c r="H138" s="26" t="s">
        <v>11</v>
      </c>
    </row>
    <row r="139" spans="1:11" s="49" customFormat="1" ht="22.9" customHeight="1" x14ac:dyDescent="0.2">
      <c r="A139" s="97" t="s">
        <v>161</v>
      </c>
      <c r="B139" s="97"/>
      <c r="C139" s="97"/>
      <c r="D139" s="97"/>
      <c r="E139" s="97"/>
      <c r="F139" s="97"/>
      <c r="G139" s="97"/>
      <c r="H139" s="97"/>
      <c r="I139" s="97"/>
      <c r="J139" s="97"/>
      <c r="K139" s="97"/>
    </row>
    <row r="140" spans="1:11" s="49" customFormat="1" ht="32.25" customHeight="1" x14ac:dyDescent="0.2">
      <c r="A140" s="95" t="s">
        <v>162</v>
      </c>
      <c r="B140" s="95"/>
      <c r="C140" s="95"/>
      <c r="D140" s="95"/>
      <c r="E140" s="95"/>
      <c r="F140" s="95"/>
      <c r="G140" s="95"/>
      <c r="H140" s="95"/>
      <c r="I140" s="95"/>
      <c r="J140" s="95"/>
      <c r="K140" s="95"/>
    </row>
    <row r="141" spans="1:11" s="49" customFormat="1" ht="18" customHeight="1" x14ac:dyDescent="0.2">
      <c r="A141" s="95" t="s">
        <v>105</v>
      </c>
      <c r="B141" s="95"/>
      <c r="C141" s="95"/>
      <c r="D141" s="95"/>
      <c r="E141" s="95"/>
      <c r="F141" s="95"/>
      <c r="G141" s="95"/>
      <c r="H141" s="95"/>
      <c r="I141" s="95"/>
      <c r="J141" s="95"/>
      <c r="K141" s="95"/>
    </row>
    <row r="142" spans="1:11" s="49" customFormat="1" ht="30.75" customHeight="1" x14ac:dyDescent="0.2">
      <c r="A142" s="98" t="s">
        <v>163</v>
      </c>
      <c r="B142" s="98"/>
      <c r="C142" s="98"/>
      <c r="D142" s="98"/>
      <c r="E142" s="98"/>
      <c r="F142" s="98"/>
      <c r="G142" s="98"/>
      <c r="H142" s="98"/>
      <c r="I142" s="98"/>
      <c r="J142" s="98"/>
      <c r="K142" s="98"/>
    </row>
    <row r="143" spans="1:11" s="49" customFormat="1" ht="84.75" customHeight="1" x14ac:dyDescent="0.2">
      <c r="A143" s="95" t="s">
        <v>164</v>
      </c>
      <c r="B143" s="95"/>
      <c r="C143" s="95"/>
      <c r="D143" s="95"/>
      <c r="E143" s="95"/>
      <c r="F143" s="95"/>
      <c r="G143" s="95"/>
      <c r="H143" s="95"/>
      <c r="I143" s="95"/>
      <c r="J143" s="95"/>
      <c r="K143" s="95"/>
    </row>
    <row r="144" spans="1:11" s="49" customFormat="1" ht="34.5" customHeight="1" x14ac:dyDescent="0.2">
      <c r="A144" s="95" t="s">
        <v>165</v>
      </c>
      <c r="B144" s="95"/>
      <c r="C144" s="95"/>
      <c r="D144" s="95"/>
      <c r="E144" s="95"/>
      <c r="F144" s="95"/>
      <c r="G144" s="95"/>
      <c r="H144" s="95"/>
      <c r="I144" s="95"/>
      <c r="J144" s="95"/>
      <c r="K144" s="95"/>
    </row>
    <row r="145" spans="1:11" s="49" customFormat="1" ht="44.25" customHeight="1" x14ac:dyDescent="0.2">
      <c r="A145" s="95" t="s">
        <v>166</v>
      </c>
      <c r="B145" s="95"/>
      <c r="C145" s="95"/>
      <c r="D145" s="95"/>
      <c r="E145" s="95"/>
      <c r="F145" s="95"/>
      <c r="G145" s="95"/>
      <c r="H145" s="95"/>
      <c r="I145" s="95"/>
      <c r="J145" s="95"/>
      <c r="K145" s="95"/>
    </row>
    <row r="146" spans="1:11" ht="33" customHeight="1" x14ac:dyDescent="0.2">
      <c r="A146" s="32"/>
      <c r="B146" s="32"/>
      <c r="C146" s="32"/>
      <c r="D146" s="32"/>
      <c r="E146" s="32"/>
      <c r="F146" s="32"/>
      <c r="G146" s="32"/>
      <c r="H146" s="32"/>
      <c r="I146" s="32"/>
      <c r="J146" s="32"/>
      <c r="K146" s="32"/>
    </row>
    <row r="147" spans="1:11" ht="36" customHeight="1" x14ac:dyDescent="0.25">
      <c r="B147" s="9" t="s">
        <v>142</v>
      </c>
      <c r="C147" s="42"/>
      <c r="D147" s="42"/>
      <c r="E147" s="48"/>
      <c r="F147" s="48"/>
      <c r="H147" s="96" t="s">
        <v>152</v>
      </c>
      <c r="I147" s="96"/>
      <c r="J147" s="96"/>
    </row>
  </sheetData>
  <mergeCells count="73">
    <mergeCell ref="A145:K145"/>
    <mergeCell ref="H147:J147"/>
    <mergeCell ref="A139:K139"/>
    <mergeCell ref="A140:K140"/>
    <mergeCell ref="A141:K141"/>
    <mergeCell ref="A142:K142"/>
    <mergeCell ref="A143:K143"/>
    <mergeCell ref="A144:K144"/>
    <mergeCell ref="A135:H135"/>
    <mergeCell ref="A84:K84"/>
    <mergeCell ref="A88:K88"/>
    <mergeCell ref="A89:K89"/>
    <mergeCell ref="A117:K117"/>
    <mergeCell ref="A118:K118"/>
    <mergeCell ref="A119:K119"/>
    <mergeCell ref="A120:K120"/>
    <mergeCell ref="A121:K121"/>
    <mergeCell ref="A129:H129"/>
    <mergeCell ref="A131:H131"/>
    <mergeCell ref="A132:H132"/>
    <mergeCell ref="A83:K83"/>
    <mergeCell ref="A75:K75"/>
    <mergeCell ref="A76:K76"/>
    <mergeCell ref="A77:K77"/>
    <mergeCell ref="A78:K78"/>
    <mergeCell ref="A79:K79"/>
    <mergeCell ref="A80:A81"/>
    <mergeCell ref="B80:B81"/>
    <mergeCell ref="C80:E80"/>
    <mergeCell ref="F80:H80"/>
    <mergeCell ref="I80:K80"/>
    <mergeCell ref="A64:K64"/>
    <mergeCell ref="C65:E65"/>
    <mergeCell ref="F65:H65"/>
    <mergeCell ref="I65:K65"/>
    <mergeCell ref="A70:K70"/>
    <mergeCell ref="C44:E44"/>
    <mergeCell ref="F44:H44"/>
    <mergeCell ref="I44:K44"/>
    <mergeCell ref="A54:K54"/>
    <mergeCell ref="C55:E55"/>
    <mergeCell ref="F55:H55"/>
    <mergeCell ref="I55:K55"/>
    <mergeCell ref="B42:B43"/>
    <mergeCell ref="C42:E42"/>
    <mergeCell ref="F42:H42"/>
    <mergeCell ref="I42:K42"/>
    <mergeCell ref="A17:K17"/>
    <mergeCell ref="A21:K21"/>
    <mergeCell ref="A27:E27"/>
    <mergeCell ref="A34:E34"/>
    <mergeCell ref="A40:K40"/>
    <mergeCell ref="H1:K1"/>
    <mergeCell ref="H2:K2"/>
    <mergeCell ref="A3:K3"/>
    <mergeCell ref="D4:K4"/>
    <mergeCell ref="D5:K5"/>
    <mergeCell ref="C71:E71"/>
    <mergeCell ref="F71:H71"/>
    <mergeCell ref="I71:K71"/>
    <mergeCell ref="A74:K74"/>
    <mergeCell ref="D6:K6"/>
    <mergeCell ref="A13:A14"/>
    <mergeCell ref="B13:B14"/>
    <mergeCell ref="C13:E13"/>
    <mergeCell ref="F13:H13"/>
    <mergeCell ref="I13:K13"/>
    <mergeCell ref="D7:K7"/>
    <mergeCell ref="D8:K8"/>
    <mergeCell ref="C10:K10"/>
    <mergeCell ref="B11:K11"/>
    <mergeCell ref="A12:K12"/>
    <mergeCell ref="A42:A43"/>
  </mergeCells>
  <pageMargins left="1.1811023622047243" right="0.31496062992125984" top="0.31496062992125984" bottom="0.31496062992125984" header="0.31496062992125984" footer="0.31496062992125984"/>
  <pageSetup paperSize="9" scale="70" fitToHeight="0" orientation="portrait" r:id="rId1"/>
  <rowBreaks count="2" manualBreakCount="2">
    <brk id="82" max="16383" man="1"/>
    <brk id="11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4060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ekonomist</cp:lastModifiedBy>
  <cp:lastPrinted>2021-02-23T09:40:33Z</cp:lastPrinted>
  <dcterms:created xsi:type="dcterms:W3CDTF">2019-07-18T07:25:18Z</dcterms:created>
  <dcterms:modified xsi:type="dcterms:W3CDTF">2021-03-02T10:30:52Z</dcterms:modified>
</cp:coreProperties>
</file>