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510" yWindow="-210" windowWidth="15570" windowHeight="9900" tabRatio="935"/>
  </bookViews>
  <sheets>
    <sheet name="1100" sheetId="24" r:id="rId1"/>
  </sheets>
  <definedNames>
    <definedName name="_xlnm.Print_Area" localSheetId="0">'1100'!$A$1:$K$161</definedName>
  </definedNames>
  <calcPr calcId="144525" refMode="R1C1"/>
</workbook>
</file>

<file path=xl/calcChain.xml><?xml version="1.0" encoding="utf-8"?>
<calcChain xmlns="http://schemas.openxmlformats.org/spreadsheetml/2006/main">
  <c r="C33" i="24" l="1"/>
  <c r="F127" i="24" l="1"/>
  <c r="D33" i="24" l="1"/>
  <c r="D40" i="24"/>
  <c r="C78" i="24" l="1"/>
  <c r="F78" i="24"/>
  <c r="I78" i="24" l="1"/>
  <c r="I95" i="24"/>
  <c r="I129" i="24"/>
  <c r="I117" i="24"/>
  <c r="I111" i="24"/>
  <c r="I100" i="24"/>
  <c r="I101" i="24"/>
  <c r="I102" i="24"/>
  <c r="J105" i="24"/>
  <c r="I114" i="24"/>
  <c r="I115" i="24"/>
  <c r="J130" i="24"/>
  <c r="J123" i="24"/>
  <c r="J124" i="24"/>
  <c r="J118" i="24"/>
  <c r="J96" i="24" l="1"/>
  <c r="E130" i="24"/>
  <c r="E129" i="24"/>
  <c r="E128" i="24"/>
  <c r="E127" i="24"/>
  <c r="E126" i="24"/>
  <c r="E124" i="24"/>
  <c r="E123" i="24"/>
  <c r="E122" i="24"/>
  <c r="E121" i="24"/>
  <c r="E120" i="24"/>
  <c r="E118" i="24"/>
  <c r="E117" i="24"/>
  <c r="E116" i="24"/>
  <c r="E115" i="24"/>
  <c r="E114" i="24"/>
  <c r="E113" i="24"/>
  <c r="E111" i="24"/>
  <c r="E110" i="24"/>
  <c r="E109" i="24"/>
  <c r="E108" i="24"/>
  <c r="E107" i="24"/>
  <c r="E106" i="24"/>
  <c r="E105" i="24"/>
  <c r="E104" i="24"/>
  <c r="E103" i="24"/>
  <c r="E102" i="24"/>
  <c r="E101" i="24"/>
  <c r="E100" i="24"/>
  <c r="E96" i="24"/>
  <c r="E95" i="24"/>
  <c r="E94" i="24"/>
  <c r="G19" i="24" l="1"/>
  <c r="G94" i="24" s="1"/>
  <c r="F19" i="24"/>
  <c r="F94" i="24" s="1"/>
  <c r="D19" i="24"/>
  <c r="C19" i="24"/>
  <c r="H79" i="24" l="1"/>
  <c r="H80" i="24"/>
  <c r="H81" i="24"/>
  <c r="J128" i="24" l="1"/>
  <c r="H129" i="24" l="1"/>
  <c r="K129" i="24" s="1"/>
  <c r="H130" i="24"/>
  <c r="K130" i="24" s="1"/>
  <c r="J122" i="24"/>
  <c r="H121" i="24"/>
  <c r="H122" i="24"/>
  <c r="H123" i="24"/>
  <c r="K123" i="24" s="1"/>
  <c r="H124" i="24"/>
  <c r="K124" i="24" s="1"/>
  <c r="H115" i="24"/>
  <c r="K115" i="24" s="1"/>
  <c r="H116" i="24"/>
  <c r="I116" i="24"/>
  <c r="H117" i="24"/>
  <c r="K117" i="24" s="1"/>
  <c r="H118" i="24"/>
  <c r="K118" i="24" s="1"/>
  <c r="K116" i="24" l="1"/>
  <c r="J110" i="24" l="1"/>
  <c r="H110" i="24"/>
  <c r="K110" i="24" s="1"/>
  <c r="H95" i="24"/>
  <c r="K95" i="24" s="1"/>
  <c r="H96" i="24"/>
  <c r="K96" i="24" s="1"/>
  <c r="G90" i="24"/>
  <c r="F90" i="24"/>
  <c r="D90" i="24"/>
  <c r="C90" i="24"/>
  <c r="E78" i="24"/>
  <c r="E79" i="24"/>
  <c r="E80" i="24"/>
  <c r="E81" i="24"/>
  <c r="E77" i="24"/>
  <c r="J78" i="24"/>
  <c r="I79" i="24"/>
  <c r="J79" i="24"/>
  <c r="I80" i="24"/>
  <c r="J80" i="24"/>
  <c r="I81" i="24"/>
  <c r="J81" i="24"/>
  <c r="I71" i="24"/>
  <c r="J71" i="24"/>
  <c r="I72" i="24"/>
  <c r="J72" i="24"/>
  <c r="I73" i="24"/>
  <c r="J73" i="24"/>
  <c r="I74" i="24"/>
  <c r="J74" i="24"/>
  <c r="E71" i="24"/>
  <c r="E72" i="24"/>
  <c r="E73" i="24"/>
  <c r="E74" i="24"/>
  <c r="H71" i="24"/>
  <c r="H72" i="24"/>
  <c r="H73" i="24"/>
  <c r="H74" i="24"/>
  <c r="I64" i="24"/>
  <c r="J64" i="24"/>
  <c r="I65" i="24"/>
  <c r="J65" i="24"/>
  <c r="I66" i="24"/>
  <c r="J66" i="24"/>
  <c r="I67" i="24"/>
  <c r="J67" i="24"/>
  <c r="K67" i="24" s="1"/>
  <c r="H63" i="24"/>
  <c r="H64" i="24"/>
  <c r="H65" i="24"/>
  <c r="H66" i="24"/>
  <c r="H67" i="24"/>
  <c r="E63" i="24"/>
  <c r="E64" i="24"/>
  <c r="E65" i="24"/>
  <c r="E66" i="24"/>
  <c r="E67" i="24"/>
  <c r="J63" i="24"/>
  <c r="I63" i="24"/>
  <c r="K63" i="24" s="1"/>
  <c r="K66" i="24" l="1"/>
  <c r="K65" i="24"/>
  <c r="K64" i="24"/>
  <c r="K80" i="24"/>
  <c r="K71" i="24"/>
  <c r="K81" i="24"/>
  <c r="K78" i="24"/>
  <c r="K74" i="24"/>
  <c r="K73" i="24"/>
  <c r="K79" i="24"/>
  <c r="K72" i="24"/>
  <c r="E58" i="24"/>
  <c r="H58" i="24"/>
  <c r="I58" i="24"/>
  <c r="J58" i="24"/>
  <c r="K58" i="24" l="1"/>
  <c r="D31" i="24"/>
  <c r="C31" i="24"/>
  <c r="E20" i="24" l="1"/>
  <c r="H20" i="24"/>
  <c r="I20" i="24"/>
  <c r="J20" i="24"/>
  <c r="E21" i="24"/>
  <c r="H21" i="24"/>
  <c r="I21" i="24"/>
  <c r="J21" i="24"/>
  <c r="K21" i="24" l="1"/>
  <c r="K20" i="24"/>
  <c r="I127" i="24"/>
  <c r="I126" i="24"/>
  <c r="H127" i="24"/>
  <c r="H128" i="24"/>
  <c r="H126" i="24"/>
  <c r="H120" i="24"/>
  <c r="K120" i="24"/>
  <c r="I121" i="24"/>
  <c r="I122" i="24"/>
  <c r="I120" i="24"/>
  <c r="J109" i="24"/>
  <c r="J51" i="24"/>
  <c r="H101" i="24"/>
  <c r="K101" i="24" s="1"/>
  <c r="H102" i="24"/>
  <c r="K102" i="24" s="1"/>
  <c r="H104" i="24"/>
  <c r="H105" i="24"/>
  <c r="H106" i="24"/>
  <c r="H107" i="24"/>
  <c r="H108" i="24"/>
  <c r="H109" i="24"/>
  <c r="H111" i="24"/>
  <c r="K111" i="24" s="1"/>
  <c r="H100" i="24"/>
  <c r="K100" i="24" s="1"/>
  <c r="I104" i="24"/>
  <c r="I105" i="24"/>
  <c r="I106" i="24"/>
  <c r="I107" i="24"/>
  <c r="I108" i="24"/>
  <c r="I109" i="24"/>
  <c r="J94" i="24"/>
  <c r="I94" i="24"/>
  <c r="H94" i="24"/>
  <c r="J90" i="24"/>
  <c r="J77" i="24"/>
  <c r="I77" i="24"/>
  <c r="H78" i="24"/>
  <c r="H77" i="24"/>
  <c r="J70" i="24"/>
  <c r="I70" i="24"/>
  <c r="H70" i="24"/>
  <c r="E70" i="24"/>
  <c r="E51" i="24"/>
  <c r="J49" i="24"/>
  <c r="J50" i="24"/>
  <c r="J52" i="24"/>
  <c r="J53" i="24"/>
  <c r="J54" i="24"/>
  <c r="J55" i="24"/>
  <c r="J56" i="24"/>
  <c r="J57" i="24"/>
  <c r="J59" i="24"/>
  <c r="J48" i="24"/>
  <c r="I49" i="24"/>
  <c r="I50" i="24"/>
  <c r="I52" i="24"/>
  <c r="K52" i="24" s="1"/>
  <c r="I53" i="24"/>
  <c r="I54" i="24"/>
  <c r="K54" i="24" s="1"/>
  <c r="I55" i="24"/>
  <c r="K55" i="24" s="1"/>
  <c r="I56" i="24"/>
  <c r="K56" i="24" s="1"/>
  <c r="I57" i="24"/>
  <c r="K57" i="24" s="1"/>
  <c r="I59" i="24"/>
  <c r="I48" i="24"/>
  <c r="K48" i="24" s="1"/>
  <c r="H49" i="24"/>
  <c r="H50" i="24"/>
  <c r="H52" i="24"/>
  <c r="H53" i="24"/>
  <c r="H54" i="24"/>
  <c r="H55" i="24"/>
  <c r="H56" i="24"/>
  <c r="H57" i="24"/>
  <c r="H59" i="24"/>
  <c r="H48" i="24"/>
  <c r="E49" i="24"/>
  <c r="E50" i="24"/>
  <c r="E52" i="24"/>
  <c r="E53" i="24"/>
  <c r="E54" i="24"/>
  <c r="E55" i="24"/>
  <c r="E56" i="24"/>
  <c r="E57" i="24"/>
  <c r="E59" i="24"/>
  <c r="E48" i="24"/>
  <c r="D38" i="24"/>
  <c r="E35" i="24"/>
  <c r="E36" i="24"/>
  <c r="E34" i="24"/>
  <c r="D26" i="24"/>
  <c r="J19" i="24"/>
  <c r="I19" i="24"/>
  <c r="H19" i="24"/>
  <c r="E19" i="24"/>
  <c r="J16" i="24"/>
  <c r="E16" i="24"/>
  <c r="I16" i="24"/>
  <c r="H51" i="24" l="1"/>
  <c r="K107" i="24"/>
  <c r="K105" i="24"/>
  <c r="K59" i="24"/>
  <c r="K70" i="24"/>
  <c r="K126" i="24"/>
  <c r="K127" i="24"/>
  <c r="H103" i="24"/>
  <c r="K103" i="24" s="1"/>
  <c r="K128" i="24"/>
  <c r="K121" i="24"/>
  <c r="K122" i="24"/>
  <c r="K49" i="24"/>
  <c r="K50" i="24"/>
  <c r="J103" i="24"/>
  <c r="K77" i="24"/>
  <c r="K108" i="24"/>
  <c r="K109" i="24"/>
  <c r="K53" i="24"/>
  <c r="K104" i="24"/>
  <c r="K106" i="24"/>
  <c r="I103" i="24"/>
  <c r="K94" i="24"/>
  <c r="K19" i="24"/>
  <c r="E33" i="24"/>
  <c r="I51" i="24"/>
  <c r="K51" i="24" s="1"/>
  <c r="F150" i="24" l="1"/>
  <c r="F148" i="24"/>
  <c r="F144" i="24"/>
  <c r="F140" i="24"/>
  <c r="F139" i="24"/>
  <c r="F138" i="24"/>
  <c r="H114" i="24"/>
  <c r="K114" i="24" s="1"/>
  <c r="I113" i="24"/>
  <c r="H113" i="24"/>
  <c r="E90" i="24"/>
  <c r="J62" i="24"/>
  <c r="I62" i="24"/>
  <c r="H62" i="24"/>
  <c r="E62" i="24"/>
  <c r="H16" i="24"/>
  <c r="K62" i="24" l="1"/>
  <c r="E31" i="24"/>
  <c r="K113" i="24"/>
  <c r="H90" i="24"/>
  <c r="K90" i="24" s="1"/>
  <c r="I90" i="24"/>
  <c r="K16" i="24"/>
</calcChain>
</file>

<file path=xl/sharedStrings.xml><?xml version="1.0" encoding="utf-8"?>
<sst xmlns="http://schemas.openxmlformats.org/spreadsheetml/2006/main" count="285" uniqueCount="187">
  <si>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</si>
  <si>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</si>
  <si>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</si>
  <si>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</si>
  <si>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</si>
  <si>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</si>
  <si>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</si>
  <si>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</si>
  <si>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</si>
  <si>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</si>
  <si>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</si>
  <si>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</si>
  <si>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</si>
  <si>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</si>
  <si>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</si>
  <si>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</si>
  <si>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</si>
  <si>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</si>
  <si>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</si>
  <si>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</si>
  <si>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</si>
  <si>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</si>
  <si>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</si>
  <si>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</si>
  <si>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</si>
  <si>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</si>
  <si>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</si>
  <si>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</si>
  <si>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</si>
  <si>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t xml:space="preserve">Додаток </t>
  </si>
  <si>
    <t>до Методичних рекомендацій щодо здійснення оцінки ефективності бюджетних програм</t>
  </si>
  <si>
    <t>1.</t>
  </si>
  <si>
    <t>(КПКВК МБ)</t>
  </si>
  <si>
    <t>(найменування головного розпорядника)</t>
  </si>
  <si>
    <t>2.</t>
  </si>
  <si>
    <t>(найменування відповідального виконавця)</t>
  </si>
  <si>
    <t>3.</t>
  </si>
  <si>
    <t>(КФКВК)1</t>
  </si>
  <si>
    <t>4.</t>
  </si>
  <si>
    <t>Мета бюджетної програми:</t>
  </si>
  <si>
    <t>5.</t>
  </si>
  <si>
    <t>Оцінка  ефективності бюджетної програми за критеріями:</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</si>
  <si>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</si>
  <si>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</si>
  <si>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</si>
  <si>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</si>
  <si>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</si>
  <si>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</si>
  <si>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</si>
  <si>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</si>
  <si>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</si>
  <si>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</si>
  <si>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</si>
  <si>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</si>
  <si>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</si>
  <si>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</si>
  <si>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</si>
  <si>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</si>
  <si>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</si>
  <si>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</si>
  <si>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5.3. «Виконання результативних показників бюджетної програми за напрямками використання бюджетних коштів»     (тис.грн.)</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</si>
  <si>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</si>
  <si>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</si>
  <si>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</si>
  <si>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</si>
  <si>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</si>
  <si>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</si>
  <si>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</si>
  <si>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</si>
  <si>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</si>
  <si>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</si>
  <si>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</si>
  <si>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</si>
  <si>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t xml:space="preserve">б.Узагальнений висновок щодо: </t>
  </si>
  <si>
    <t>Спеціальний фонд</t>
  </si>
  <si>
    <t>Загальн их фонд</t>
  </si>
  <si>
    <t>Загальних фонд</t>
  </si>
  <si>
    <t>Спеціаль ний фонд</t>
  </si>
  <si>
    <t>Видатки (надані кредити)</t>
  </si>
  <si>
    <t>5.5 «Виконання інвестиційних (проектів) програм»:  (тис.грн.)</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</si>
  <si>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</si>
  <si>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</si>
  <si>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Напрям спрямування коштів (об’єкт)1</t>
  </si>
  <si>
    <t>якості</t>
  </si>
  <si>
    <t>Управління культури і туризму Ніжинської міської ради</t>
  </si>
  <si>
    <t xml:space="preserve">Забезпечення надання початкової музичної, хореографічної освіти з образотворчого та художнього промислу          </t>
  </si>
  <si>
    <t>Кількість установ - усього</t>
  </si>
  <si>
    <t>У тому числі: музичних шкіл</t>
  </si>
  <si>
    <t>Хореографічних шкіл</t>
  </si>
  <si>
    <t>Середнє число окладів (ставок) - усього</t>
  </si>
  <si>
    <t>Середнє число окладів (ставок) керівних працівників</t>
  </si>
  <si>
    <t>Середнє число окладів (ставок) педагогічного персоналу</t>
  </si>
  <si>
    <t>Середнє число окладів (ставок) обслуговуючого та технічного персоналу</t>
  </si>
  <si>
    <t>Кількість відділень (фортепіано, народні інструменти тощо)</t>
  </si>
  <si>
    <t>Кількість класів</t>
  </si>
  <si>
    <t>Середня кількість учнів, які отримують освіту у школах естетичного виховання, - всього</t>
  </si>
  <si>
    <t>Середня кількість учнів, звільнених від плати за навчання</t>
  </si>
  <si>
    <t>Кількість учнів на одну педагогічну ставку</t>
  </si>
  <si>
    <t>Кількість діто-днів</t>
  </si>
  <si>
    <t>Кількість днів відвідування учнями шкіл естетичного виховання</t>
  </si>
  <si>
    <t>Динаміка збільшення кількості учнів, які отримують освіту у школах естетичного виховання у плановому періоді відповідно до фактичного показника попереднього періоду</t>
  </si>
  <si>
    <t>Відсоток обсягу плати за навчання у школах естетичного виховання в загальному обсязі видатків на отримання освіти у зазначених школах</t>
  </si>
  <si>
    <t xml:space="preserve">Забезпечення надання початкової музичної, хореографічної освіти з образотворчого та художнього промислу    </t>
  </si>
  <si>
    <t>0960</t>
  </si>
  <si>
    <t>5.1 «Виконання бюджетної програми за напрямами використання бюджетних коштів»:                                                    (тис. грн.)</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</si>
  <si>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досягнення цих показників</t>
  </si>
  <si>
    <t>5.4 « Виконання показників бюджетної програми порівняно із показниками попереднього року»:    (тис. грн.)</t>
  </si>
  <si>
    <t xml:space="preserve">Пояснення щодо причин відхилення касових видатків від планового показника </t>
  </si>
  <si>
    <r>
      <rPr>
        <sz val="11"/>
        <color theme="1"/>
        <rFont val="Times New Roman"/>
        <family val="1"/>
        <charset val="204"/>
      </rPr>
      <t>№ з/п</t>
    </r>
  </si>
  <si>
    <r>
      <rPr>
        <sz val="11"/>
        <color theme="1"/>
        <rFont val="Times New Roman"/>
        <family val="1"/>
        <charset val="204"/>
      </rPr>
      <t>Показники</t>
    </r>
  </si>
  <si>
    <r>
      <rPr>
        <sz val="11"/>
        <color theme="1"/>
        <rFont val="Times New Roman"/>
        <family val="1"/>
        <charset val="204"/>
      </rPr>
      <t>Затверджено паспортом бюджетної програми на звітний період</t>
    </r>
  </si>
  <si>
    <r>
      <rPr>
        <sz val="11"/>
        <color theme="1"/>
        <rFont val="Times New Roman"/>
        <family val="1"/>
        <charset val="204"/>
      </rPr>
      <t>Виконано за звітний період (касові видатки/надані кредити)</t>
    </r>
  </si>
  <si>
    <r>
      <rPr>
        <sz val="11"/>
        <color theme="1"/>
        <rFont val="Times New Roman"/>
        <family val="1"/>
        <charset val="204"/>
      </rPr>
      <t>Відхилення</t>
    </r>
  </si>
  <si>
    <r>
      <rPr>
        <b/>
        <sz val="11"/>
        <color theme="1"/>
        <rFont val="Times New Roman"/>
        <family val="1"/>
        <charset val="204"/>
      </rPr>
      <t>1</t>
    </r>
  </si>
  <si>
    <r>
      <rPr>
        <b/>
        <sz val="11"/>
        <color theme="1"/>
        <rFont val="Times New Roman"/>
        <family val="1"/>
        <charset val="204"/>
      </rPr>
      <t>затрат</t>
    </r>
  </si>
  <si>
    <r>
      <rPr>
        <b/>
        <sz val="11"/>
        <color theme="1"/>
        <rFont val="Times New Roman"/>
        <family val="1"/>
        <charset val="204"/>
      </rPr>
      <t>2</t>
    </r>
  </si>
  <si>
    <r>
      <rPr>
        <b/>
        <sz val="11"/>
        <color theme="1"/>
        <rFont val="Times New Roman"/>
        <family val="1"/>
        <charset val="204"/>
      </rPr>
      <t>продукту</t>
    </r>
  </si>
  <si>
    <r>
      <rPr>
        <b/>
        <sz val="11"/>
        <color theme="1"/>
        <rFont val="Times New Roman"/>
        <family val="1"/>
        <charset val="204"/>
      </rPr>
      <t>3</t>
    </r>
  </si>
  <si>
    <r>
      <rPr>
        <b/>
        <sz val="11"/>
        <color theme="1"/>
        <rFont val="Times New Roman"/>
        <family val="1"/>
        <charset val="204"/>
      </rPr>
      <t>ефективності</t>
    </r>
  </si>
  <si>
    <r>
      <rPr>
        <sz val="11"/>
        <color theme="1"/>
        <rFont val="Times New Roman"/>
        <family val="1"/>
        <charset val="204"/>
      </rPr>
      <t>Попередній рік</t>
    </r>
  </si>
  <si>
    <r>
      <rPr>
        <sz val="11"/>
        <color theme="1"/>
        <rFont val="Times New Roman"/>
        <family val="1"/>
        <charset val="204"/>
      </rPr>
      <t>Звітний рік</t>
    </r>
  </si>
  <si>
    <r>
      <rPr>
        <sz val="11"/>
        <color theme="1"/>
        <rFont val="Times New Roman"/>
        <family val="1"/>
        <charset val="204"/>
      </rPr>
      <t>Видатки (надані кредити)</t>
    </r>
  </si>
  <si>
    <r>
      <rPr>
        <sz val="11"/>
        <color theme="1"/>
        <rFont val="Times New Roman"/>
        <family val="1"/>
        <charset val="204"/>
      </rPr>
      <t>В т.ч.</t>
    </r>
  </si>
  <si>
    <r>
      <rPr>
        <sz val="11"/>
        <color theme="1"/>
        <rFont val="Times New Roman"/>
        <family val="1"/>
        <charset val="204"/>
      </rPr>
      <t>Код</t>
    </r>
  </si>
  <si>
    <r>
      <rPr>
        <sz val="11"/>
        <color theme="1"/>
        <rFont val="Times New Roman"/>
        <family val="1"/>
        <charset val="204"/>
      </rPr>
      <t>1</t>
    </r>
  </si>
  <si>
    <r>
      <rPr>
        <sz val="11"/>
        <color theme="1"/>
        <rFont val="Times New Roman"/>
        <family val="1"/>
        <charset val="204"/>
      </rPr>
      <t>2</t>
    </r>
  </si>
  <si>
    <r>
      <rPr>
        <sz val="11"/>
        <color theme="1"/>
        <rFont val="Times New Roman"/>
        <family val="1"/>
        <charset val="204"/>
      </rPr>
      <t>3</t>
    </r>
  </si>
  <si>
    <r>
      <rPr>
        <sz val="11"/>
        <color theme="1"/>
        <rFont val="Times New Roman"/>
        <family val="1"/>
        <charset val="204"/>
      </rPr>
      <t>4</t>
    </r>
  </si>
  <si>
    <r>
      <rPr>
        <sz val="11"/>
        <color theme="1"/>
        <rFont val="Times New Roman"/>
        <family val="1"/>
        <charset val="204"/>
      </rPr>
      <t>5</t>
    </r>
  </si>
  <si>
    <r>
      <rPr>
        <sz val="11"/>
        <color theme="1"/>
        <rFont val="Times New Roman"/>
        <family val="1"/>
        <charset val="204"/>
      </rPr>
      <t>6=5-4</t>
    </r>
  </si>
  <si>
    <r>
      <rPr>
        <sz val="11"/>
        <color theme="1"/>
        <rFont val="Times New Roman"/>
        <family val="1"/>
        <charset val="204"/>
      </rPr>
      <t>7</t>
    </r>
  </si>
  <si>
    <r>
      <rPr>
        <sz val="11"/>
        <color theme="1"/>
        <rFont val="Times New Roman"/>
        <family val="1"/>
        <charset val="204"/>
      </rPr>
      <t>8=3-7</t>
    </r>
  </si>
  <si>
    <r>
      <rPr>
        <sz val="11"/>
        <color theme="1"/>
        <rFont val="Times New Roman"/>
        <family val="1"/>
        <charset val="204"/>
      </rPr>
      <t>1.</t>
    </r>
  </si>
  <si>
    <r>
      <rPr>
        <sz val="11"/>
        <color theme="1"/>
        <rFont val="Times New Roman"/>
        <family val="1"/>
        <charset val="204"/>
      </rPr>
      <t>Надходження, всього:</t>
    </r>
  </si>
  <si>
    <r>
      <rPr>
        <sz val="11"/>
        <color theme="1"/>
        <rFont val="Times New Roman"/>
        <family val="1"/>
        <charset val="204"/>
      </rPr>
      <t>х</t>
    </r>
  </si>
  <si>
    <r>
      <rPr>
        <sz val="11"/>
        <color theme="1"/>
        <rFont val="Times New Roman"/>
        <family val="1"/>
        <charset val="204"/>
      </rPr>
      <t>Бюджет розвитку за джерелами</t>
    </r>
  </si>
  <si>
    <r>
      <rPr>
        <sz val="11"/>
        <color theme="1"/>
        <rFont val="Times New Roman"/>
        <family val="1"/>
        <charset val="204"/>
      </rPr>
      <t>Надходження із аг. фонду бюджету до спецфонду (бюджету розвитку)</t>
    </r>
  </si>
  <si>
    <r>
      <rPr>
        <sz val="11"/>
        <color theme="1"/>
        <rFont val="Times New Roman"/>
        <family val="1"/>
        <charset val="204"/>
      </rPr>
      <t>Запозичення до бюджету</t>
    </r>
  </si>
  <si>
    <r>
      <rPr>
        <sz val="11"/>
        <color theme="1"/>
        <rFont val="Times New Roman"/>
        <family val="1"/>
        <charset val="204"/>
      </rPr>
      <t>Інші джерела</t>
    </r>
  </si>
  <si>
    <r>
      <rPr>
        <sz val="11"/>
        <color theme="1"/>
        <rFont val="Times New Roman"/>
        <family val="1"/>
        <charset val="204"/>
      </rPr>
      <t>Видатки бюджету розвитку всього:</t>
    </r>
  </si>
  <si>
    <r>
      <rPr>
        <sz val="11"/>
        <color theme="1"/>
        <rFont val="Times New Roman"/>
        <family val="1"/>
        <charset val="204"/>
      </rPr>
      <t>Пояснення щодо причин відхилення фактичних надходжень від касових видатків</t>
    </r>
  </si>
  <si>
    <r>
      <rPr>
        <sz val="11"/>
        <color theme="1"/>
        <rFont val="Times New Roman"/>
        <family val="1"/>
        <charset val="204"/>
      </rPr>
      <t>2.1</t>
    </r>
  </si>
  <si>
    <r>
      <rPr>
        <sz val="11"/>
        <color theme="1"/>
        <rFont val="Times New Roman"/>
        <family val="1"/>
        <charset val="204"/>
      </rPr>
      <t>Всього за інцест.проектами</t>
    </r>
  </si>
  <si>
    <r>
      <rPr>
        <sz val="11"/>
        <color theme="1"/>
        <rFont val="Times New Roman"/>
        <family val="1"/>
        <charset val="204"/>
      </rPr>
      <t>Інвестиційний проект (програма )1</t>
    </r>
  </si>
  <si>
    <r>
      <rPr>
        <sz val="11"/>
        <color theme="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</si>
  <si>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color theme="1"/>
        <rFont val="Times New Roman"/>
        <family val="1"/>
        <charset val="204"/>
      </rPr>
      <t>Напрям спрямування коштів(об’ єкт)2</t>
    </r>
  </si>
  <si>
    <r>
      <rPr>
        <sz val="11"/>
        <color theme="1"/>
        <rFont val="Times New Roman"/>
        <family val="1"/>
        <charset val="204"/>
      </rPr>
      <t>2.2</t>
    </r>
  </si>
  <si>
    <r>
      <rPr>
        <sz val="11"/>
        <color theme="1"/>
        <rFont val="Times New Roman"/>
        <family val="1"/>
        <charset val="204"/>
      </rPr>
      <t>Кап.видатки з утримання бюджетних установ</t>
    </r>
  </si>
  <si>
    <t>Погашення кредиторської заборгованості за минулі роки</t>
  </si>
  <si>
    <t>Придбання предметів довгострокового використання</t>
  </si>
  <si>
    <t>5.2 «Виконання бюджетної програми за джерелами надходжень спеціального фонду»                     (тис грн.)</t>
  </si>
  <si>
    <t>Обсяг кредиторської заборгованості за минулі роки</t>
  </si>
  <si>
    <t>хлопчиків</t>
  </si>
  <si>
    <t>дівчаток</t>
  </si>
  <si>
    <t>Кількість предметів, обладнання довгострокового використання</t>
  </si>
  <si>
    <t>Відсоток погашення кредиторської заборгованості</t>
  </si>
  <si>
    <t>Відсоток виконання палну з придбання предметів, обладнання довгострокового використання</t>
  </si>
  <si>
    <t>Головний бухгалтер  
управління культури і туризму</t>
  </si>
  <si>
    <t>Витрати на навчання одного учня, який отримує освіту в школах естетичного виховання, тис. грн.</t>
  </si>
  <si>
    <t>У тому числі за рахунок плати за навчання у школах естетичного виховання, тис. грн.</t>
  </si>
  <si>
    <t>Середня вартість одиниці предметів, обладнання довгострокового використання, тис. грн.</t>
  </si>
  <si>
    <t>Оцінка ефективності бюджетної програми за 2020 рік</t>
  </si>
  <si>
    <t xml:space="preserve">Надання спеціальної освіти мистецькими школами  </t>
  </si>
  <si>
    <r>
      <t xml:space="preserve">Пояснення причин відхилень фактичних обсягів надходжень від планових: </t>
    </r>
    <r>
      <rPr>
        <i/>
        <sz val="11"/>
        <color theme="4" tint="-0.249977111117893"/>
        <rFont val="Times New Roman"/>
        <family val="1"/>
        <charset val="204"/>
      </rPr>
      <t xml:space="preserve"> перевищення планових показників по КЕКВ 2210 над фактичними (економія витрат).</t>
    </r>
  </si>
  <si>
    <r>
      <rPr>
        <b/>
        <sz val="11"/>
        <color theme="1"/>
        <rFont val="Times New Roman"/>
        <family val="1"/>
        <charset val="204"/>
      </rPr>
      <t>Пояснення щодо розбіжностей між фактичними та плановими результативними показниками:</t>
    </r>
    <r>
      <rPr>
        <sz val="11"/>
        <color theme="1"/>
        <rFont val="Times New Roman"/>
        <family val="1"/>
        <charset val="204"/>
      </rPr>
      <t xml:space="preserve"> </t>
    </r>
  </si>
  <si>
    <t>Оксана СУШКО</t>
  </si>
  <si>
    <t>Духовне та естетичне виховання дітей та молоді з урахуванням статі, вікових особливостей та вподобань</t>
  </si>
  <si>
    <t>відсотки не віднімать 100</t>
  </si>
  <si>
    <t xml:space="preserve">Пояснення щодо розбіжностей між фактичними та плановими результативними показниками:   </t>
  </si>
  <si>
    <t>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оплата праці яких здійснюється за ЄТС з 01.01.2020 року та з 01.09.2020, зростанням цін на товари та послуги. Збільшення  обсягів видатків по спеціальному фонду (капітальних видатків) пояснюється  придбанням/оновленням  більшої  кількості  предметів довгострокового вжитку. Видатки за власними надходженнями зменшились за рахунок зменшення витрат по послугам та на придбання товарів внаслідок дії карантину.</t>
  </si>
  <si>
    <r>
      <t xml:space="preserve">Пояснення причин наявності залишку надходжень спеціального фонду, в т.ч. власних надходжень бюджетних установ та інших надходжень, на початок року - </t>
    </r>
    <r>
      <rPr>
        <sz val="11"/>
        <color rgb="FF0070C0"/>
        <rFont val="Times New Roman"/>
        <family val="1"/>
        <charset val="204"/>
      </rPr>
      <t>накопичення коштів для оплати транспортних послуг  при участі колективів шкіл у конкурсах та фестивалях, для здійснення непередбачених витрат з поточного ремонту, для забезпечення своєчасної виплати заробітної плати працівникам , що фінансуються за рахунок коштів СФ.</t>
    </r>
  </si>
  <si>
    <t>Видатки на отримання освіти у школах естетичного виховання - всього, тис. грн.</t>
  </si>
  <si>
    <t>У тому числі плата за навчання у школах естетичного виховання, тис. грн.</t>
  </si>
  <si>
    <t>Обсяг кредиторської заборгованості погашеної у звітному періоді, тис. грн.</t>
  </si>
  <si>
    <t>Обсяг кредиторської заборгованості за минулі роки, тис. грн.</t>
  </si>
  <si>
    <t>Обсяг кредиторської  заборгованості, погашеної у звітному періоді, тис. грн.</t>
  </si>
  <si>
    <t>Відхилення показників поточного року до показників попереднього року пояснюється:      Збільшенням фактичної кількості працюючих працівників (за рахунок зміни тарифікаційних списків з 01.09.2020 року); зміною в структурі ДХШ (рішення НМР від 30.09.2020р. № 32-79/2020); оптимізацією навчального процесу шляхом ліквідації концертмейстерського відділення ДХШ і як наслідок зменшення класів (наказ ДХШ від 13.01.2020 року №04); зменшенням середньої кількості учнів внаслідок дії крантину; збільшенням видатків по загальному фонду (в зв’язку зі зростанням посадових окладів за ЄТС двічі на рік внаслідок дії постанови КМУ від 26.08.2020 року № 750, цін на послуги та предмети); збільшенням капітальних видатків (збільшено придбання предметів довгострокового використання); зменшенням власних надходжень, зокрема щомісячної плати за навчання, внаслідок зменшення її вартості на період карантину (рішення виконавчого комітету НМР від 10.09.2020.року №306). У 2020 році кредиторська заборгваність не була допущена.</t>
  </si>
  <si>
    <r>
      <rPr>
        <b/>
        <sz val="13"/>
        <color theme="4" tint="-0.249977111117893"/>
        <rFont val="Times New Roman"/>
        <family val="1"/>
        <charset val="204"/>
      </rPr>
      <t xml:space="preserve">Пояснення щодо причин відхилення касових видатків(наданих кредитів) від планового показника: </t>
    </r>
    <r>
      <rPr>
        <i/>
        <sz val="13"/>
        <color theme="4" tint="-0.249977111117893"/>
        <rFont val="Times New Roman"/>
        <family val="1"/>
        <charset val="204"/>
      </rPr>
      <t>Економне  використання  коштів по поточних видатках установи, в т.ч. по виплаті заробітної плати внаслідок наявності лікарняних. Перевиконання плану по власних надходженнях з врахуванням залишків минулих періодів, надходженнях від спонсорів, у вигляді подарунків, які не передбачались у початковому кошторисі.</t>
    </r>
  </si>
  <si>
    <r>
      <t xml:space="preserve">Пояснення щодо розбіжностей між фактичними та плановими результативними показниками:     </t>
    </r>
    <r>
      <rPr>
        <i/>
        <sz val="13"/>
        <color rgb="FF0070C0"/>
        <rFont val="Times New Roman"/>
        <family val="1"/>
        <charset val="204"/>
      </rPr>
      <t>Відхилення пояснюється наявністю вакантних посад. Збільшення розміру видатків на утримання освіти у школах естетичного виховання зумовлено збільшенням власних надходжень, надходжень від спонсорів, у вигляді подарунків, які не передбачаються у початковому кошторисі. Надходження по платі за навчання  збільшились в порівнянні із плановими показниками  внаслідок сплати групами самоокупності більше ніж передбачалось в початковому кошторисі.</t>
    </r>
  </si>
  <si>
    <r>
      <t>Пояснення щодо розбіжностей між фактичними та плановими результативними показниками:</t>
    </r>
    <r>
      <rPr>
        <i/>
        <sz val="13"/>
        <color theme="1"/>
        <rFont val="Times New Roman"/>
        <family val="1"/>
        <charset val="204"/>
      </rPr>
      <t xml:space="preserve">    </t>
    </r>
    <r>
      <rPr>
        <i/>
        <sz val="13"/>
        <color rgb="FF0070C0"/>
        <rFont val="Times New Roman"/>
        <family val="1"/>
        <charset val="204"/>
      </rPr>
      <t xml:space="preserve">Збільшення витрат на навчання одного учня пояснюється перевиконанням плану по власним надходженням та залишком плану по загальному фонду.  </t>
    </r>
  </si>
  <si>
    <r>
      <t xml:space="preserve">5.6    «Наявність фінансових порушень за результатами контрольних заходів»:  </t>
    </r>
    <r>
      <rPr>
        <i/>
        <sz val="13"/>
        <color rgb="FF0070C0"/>
        <rFont val="Times New Roman"/>
        <family val="1"/>
        <charset val="204"/>
      </rPr>
      <t>Фінансових  порушень не виявлено</t>
    </r>
  </si>
  <si>
    <r>
      <rPr>
        <b/>
        <sz val="13"/>
        <color theme="1"/>
        <rFont val="Times New Roman"/>
        <family val="1"/>
        <charset val="204"/>
      </rPr>
      <t>актуальності бюджетної програми</t>
    </r>
    <r>
      <rPr>
        <i/>
        <sz val="13"/>
        <color theme="1"/>
        <rFont val="Times New Roman"/>
        <family val="1"/>
        <charset val="204"/>
      </rPr>
      <t xml:space="preserve"> - </t>
    </r>
    <r>
      <rPr>
        <i/>
        <sz val="13"/>
        <color rgb="FF0070C0"/>
        <rFont val="Times New Roman"/>
        <family val="1"/>
        <charset val="204"/>
      </rPr>
      <t>Програма розроблена для забезпечення права громадян територіаотної громади на здобуття освіти в школах естетичного виховання.</t>
    </r>
  </si>
  <si>
    <r>
      <rPr>
        <b/>
        <sz val="13"/>
        <color theme="1"/>
        <rFont val="Times New Roman"/>
        <family val="1"/>
        <charset val="204"/>
      </rPr>
      <t xml:space="preserve">ефективності бюджетної програми </t>
    </r>
    <r>
      <rPr>
        <sz val="13"/>
        <color theme="1"/>
        <rFont val="Times New Roman"/>
        <family val="1"/>
        <charset val="204"/>
      </rPr>
      <t xml:space="preserve">- </t>
    </r>
    <r>
      <rPr>
        <i/>
        <sz val="13"/>
        <color theme="1"/>
        <rFont val="Times New Roman"/>
        <family val="1"/>
        <charset val="204"/>
      </rPr>
      <t xml:space="preserve"> </t>
    </r>
    <r>
      <rPr>
        <i/>
        <sz val="13"/>
        <color rgb="FF0070C0"/>
        <rFont val="Times New Roman"/>
        <family val="1"/>
        <charset val="204"/>
      </rPr>
      <t>Основні завдання, покладені на школи естетичного виховання, виконані в повному обсязі. Виділені бюджетні асигнування у 2020 році надали можливість забезпечити реалізацію основних функцій та завдань, покладених на школи, а також здійснювалась оплата всіх обов'язкових платежів за комунальні послуги і енергоносії, здійснено поточні видатки для придбання товарів та послуг (що забезпечували належне функціонування закладів), забезпечено своєчасну виплату заробітної плати.  За рахунок спеціального фонду (капітальні видатки) оновлено музичні інструменти, придбано телевізор для ДХШ з метою осучаснення навчального процесу.</t>
    </r>
  </si>
  <si>
    <r>
      <rPr>
        <b/>
        <sz val="13"/>
        <color theme="1"/>
        <rFont val="Times New Roman"/>
        <family val="1"/>
        <charset val="204"/>
      </rPr>
      <t>корисності бюджетної програми</t>
    </r>
    <r>
      <rPr>
        <sz val="13"/>
        <color theme="1"/>
        <rFont val="Times New Roman"/>
        <family val="1"/>
        <charset val="204"/>
      </rPr>
      <t xml:space="preserve"> -</t>
    </r>
    <r>
      <rPr>
        <i/>
        <sz val="13"/>
        <color theme="1"/>
        <rFont val="Times New Roman"/>
        <family val="1"/>
        <charset val="204"/>
      </rPr>
      <t xml:space="preserve"> </t>
    </r>
    <r>
      <rPr>
        <i/>
        <sz val="13"/>
        <color rgb="FF0070C0"/>
        <rFont val="Times New Roman"/>
        <family val="1"/>
        <charset val="204"/>
      </rPr>
      <t>В середньому 616 дітей міста реалізовують своє право на здобуття освіти в школах естетичного виховання.</t>
    </r>
  </si>
  <si>
    <r>
      <rPr>
        <b/>
        <sz val="13"/>
        <color theme="1"/>
        <rFont val="Times New Roman"/>
        <family val="1"/>
        <charset val="204"/>
      </rPr>
      <t>Довгострокових наслідків бюджетної програми</t>
    </r>
    <r>
      <rPr>
        <sz val="13"/>
        <color theme="1"/>
        <rFont val="Times New Roman"/>
        <family val="1"/>
        <charset val="204"/>
      </rPr>
      <t xml:space="preserve"> - </t>
    </r>
    <r>
      <rPr>
        <i/>
        <sz val="13"/>
        <color rgb="FF0070C0"/>
        <rFont val="Times New Roman"/>
        <family val="1"/>
        <charset val="204"/>
      </rPr>
      <t>Програма потребує постійної реалізації в наступних роках, а також збільшення видатків з метою проведення модернізації та оновлення матеріально-технічної бази шкіл естетичного виховання.</t>
    </r>
  </si>
  <si>
    <r>
      <t>5.7    «Стан фінансової дисципліни» :</t>
    </r>
    <r>
      <rPr>
        <i/>
        <sz val="13"/>
        <color theme="1"/>
        <rFont val="Times New Roman"/>
        <family val="1"/>
        <charset val="204"/>
      </rPr>
      <t xml:space="preserve"> </t>
    </r>
    <r>
      <rPr>
        <i/>
        <sz val="13"/>
        <color rgb="FF0070C0"/>
        <rFont val="Times New Roman"/>
        <family val="1"/>
        <charset val="204"/>
      </rPr>
      <t>Станом на 01.01.2021 р. кредиторська заборгованість відсутня. По доходам  станом на 01 січня 2021 року нарахована та не сплачена батьківська плата в сумі 123.00 грн. (по дебету),  сплачена батьківська плата на наступні місяці (не нарахована) – 18 108.37 грн. (по кредиту).</t>
    </r>
  </si>
  <si>
    <t>Збільшення обсягів проведених видатків по загальному фонду порівняно із аналогічними показниками попереднього року обумовлено збільшенням посадових окладів працівникам, оплата праці яких здійснюється за ЄТС з 01.01.2020 та з 01.09.2020, зростанням цін на товари та послуги.  Видатки по спеціальному фонду зменшились внаслідок карантинних обмежень, через які були відмінені міжрегіональні та міжнародні конкурси та  фестивалі (витрати на відрядження та  на придбання сценічного  одягу та взуття).  При цьому придбано 5 музичних інструментів за рахунок інших надходжень спеціального фонду (бюджету розвитку), що на 91,0 тис. грн. більше  по витратам ніж в 2019 році. На 01.01.2021р. кредиторська заборгованість відсутня.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</si>
</sst>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0.0"/>
    <numFmt numFmtId="166" formatCode="_-* #,##0.000\ _₽_-;\-* #,##0.000\ _₽_-;_-* &quot;-&quot;??\ _₽_-;_-@_-"/>
    <numFmt numFmtId="167" formatCode="#,##0.0"/>
  </numFmts>
  <fonts count="38" x14ac:knownFonts="1">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0"/>
      <name val="Times New Roman"/>
      <family val="1"/>
      <charset val="204"/>
    </font>
    <font>
      <i/>
      <sz val="11"/>
      <color theme="4" tint="-0.249977111117893"/>
      <name val="Times New Roman"/>
      <family val="1"/>
      <charset val="204"/>
    </font>
    <font>
      <sz val="11"/>
      <color theme="1"/>
      <name val="Times New Roman"/>
      <family val="1"/>
      <charset val="204"/>
    </font>
    <font>
      <sz val="10"/>
      <color theme="1"/>
      <name val="Times New Roman"/>
      <family val="1"/>
      <charset val="204"/>
    </font>
    <font>
      <sz val="8"/>
      <color theme="1"/>
      <name val="Times New Roman"/>
      <family val="1"/>
      <charset val="204"/>
    </font>
    <font>
      <b/>
      <sz val="10"/>
      <color theme="1"/>
      <name val="Times New Roman"/>
      <family val="1"/>
      <charset val="204"/>
    </font>
    <font>
      <b/>
      <sz val="11"/>
      <color theme="1"/>
      <name val="Times New Roman"/>
      <family val="1"/>
      <charset val="204"/>
    </font>
    <font>
      <sz val="12"/>
      <color theme="1"/>
      <name val="Times New Roman"/>
      <family val="1"/>
      <charset val="204"/>
    </font>
    <font>
      <sz val="9"/>
      <color theme="1"/>
      <name val="Times New Roman"/>
      <family val="1"/>
      <charset val="204"/>
    </font>
    <font>
      <b/>
      <sz val="8"/>
      <name val="Times New Roman"/>
      <family val="1"/>
      <charset val="204"/>
    </font>
    <font>
      <sz val="12"/>
      <color rgb="FF0070C0"/>
      <name val="Times New Roman"/>
      <family val="1"/>
      <charset val="204"/>
    </font>
    <font>
      <b/>
      <sz val="12"/>
      <color rgb="FF0070C0"/>
      <name val="Times New Roman"/>
      <family val="1"/>
      <charset val="204"/>
    </font>
    <font>
      <sz val="12"/>
      <color theme="4" tint="-0.249977111117893"/>
      <name val="Times New Roman"/>
      <family val="1"/>
      <charset val="204"/>
    </font>
    <font>
      <b/>
      <sz val="12"/>
      <color theme="1"/>
      <name val="Times New Roman"/>
      <family val="1"/>
      <charset val="204"/>
    </font>
    <font>
      <b/>
      <sz val="16"/>
      <name val="Times New Roman"/>
      <family val="1"/>
      <charset val="204"/>
    </font>
    <font>
      <sz val="10"/>
      <color rgb="FFFF0000"/>
      <name val="Times New Roman"/>
      <family val="1"/>
      <charset val="204"/>
    </font>
    <font>
      <i/>
      <sz val="12"/>
      <name val="Times New Roman"/>
      <family val="1"/>
      <charset val="204"/>
    </font>
    <font>
      <sz val="11"/>
      <color rgb="FF0070C0"/>
      <name val="Times New Roman"/>
      <family val="1"/>
      <charset val="204"/>
    </font>
    <font>
      <b/>
      <sz val="12"/>
      <name val="Times New Roman"/>
      <family val="1"/>
      <charset val="204"/>
    </font>
    <font>
      <sz val="13"/>
      <color theme="4" tint="-0.249977111117893"/>
      <name val="Times New Roman"/>
      <family val="1"/>
      <charset val="204"/>
    </font>
    <font>
      <b/>
      <sz val="13"/>
      <color theme="4" tint="-0.249977111117893"/>
      <name val="Times New Roman"/>
      <family val="1"/>
      <charset val="204"/>
    </font>
    <font>
      <i/>
      <sz val="13"/>
      <color theme="4" tint="-0.249977111117893"/>
      <name val="Times New Roman"/>
      <family val="1"/>
      <charset val="204"/>
    </font>
    <font>
      <i/>
      <sz val="13"/>
      <color theme="1"/>
      <name val="Times New Roman"/>
      <family val="1"/>
      <charset val="204"/>
    </font>
    <font>
      <i/>
      <sz val="13"/>
      <color rgb="FF0070C0"/>
      <name val="Times New Roman"/>
      <family val="1"/>
      <charset val="204"/>
    </font>
    <font>
      <b/>
      <sz val="13"/>
      <color theme="1"/>
      <name val="Times New Roman"/>
      <family val="1"/>
      <charset val="204"/>
    </font>
    <font>
      <sz val="13"/>
      <color theme="1"/>
      <name val="Times New Roman"/>
      <family val="1"/>
      <charset val="204"/>
    </font>
    <font>
      <i/>
      <sz val="13"/>
      <name val="Times New Roman"/>
      <family val="1"/>
      <charset val="204"/>
    </font>
    <font>
      <sz val="13"/>
      <name val="Times New Roman"/>
      <family val="1"/>
      <charset val="204"/>
    </font>
  </fonts>
  <fills count="2">
    <fill>
      <patternFill patternType="none"/>
    </fill>
    <fill>
      <patternFill patternType="gray125"/>
    </fill>
  </fills>
  <borders count="15">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0" fontId="1" fillId="0" borderId="5"/>
    <xf numFmtId="164" fontId="8" fillId="0" borderId="0" applyFont="0" applyFill="0" applyBorder="0" applyAlignment="0" applyProtection="0"/>
  </cellStyleXfs>
  <cellXfs count="123">
    <xf numFmtId="0" fontId="0" fillId="0" borderId="0" xfId="0"/>
    <xf numFmtId="0" fontId="3" fillId="0" borderId="0" xfId="0" applyFont="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2" fillId="0" borderId="8" xfId="0" applyFont="1" applyBorder="1" applyAlignment="1">
      <alignment horizontal="center" vertical="center" wrapText="1"/>
    </xf>
    <xf numFmtId="0" fontId="10" fillId="0" borderId="0" xfId="0" applyFont="1" applyAlignment="1">
      <alignment horizontal="left" vertical="center" wrapText="1"/>
    </xf>
    <xf numFmtId="0" fontId="9" fillId="0" borderId="0" xfId="0" applyFont="1" applyAlignment="1">
      <alignment horizontal="center" vertical="center" wrapText="1"/>
    </xf>
    <xf numFmtId="0" fontId="7" fillId="0" borderId="8" xfId="0" applyFont="1" applyBorder="1" applyAlignment="1">
      <alignment horizontal="center" vertical="center" wrapText="1"/>
    </xf>
    <xf numFmtId="0" fontId="5" fillId="0" borderId="8" xfId="0" applyFont="1" applyBorder="1" applyAlignment="1">
      <alignment horizontal="center" vertical="center" wrapText="1"/>
    </xf>
    <xf numFmtId="0" fontId="7" fillId="0" borderId="8" xfId="0" applyFont="1" applyBorder="1" applyAlignment="1">
      <alignment horizontal="left" vertical="center" wrapText="1"/>
    </xf>
    <xf numFmtId="0" fontId="9" fillId="0" borderId="0" xfId="0" applyFont="1" applyAlignment="1">
      <alignment horizontal="center" vertical="center" wrapText="1"/>
    </xf>
    <xf numFmtId="0" fontId="7" fillId="0" borderId="8" xfId="0" applyFont="1" applyBorder="1" applyAlignment="1">
      <alignment horizontal="left" vertical="center" wrapText="1"/>
    </xf>
    <xf numFmtId="0" fontId="5" fillId="0" borderId="8" xfId="0" applyFont="1" applyBorder="1" applyAlignment="1">
      <alignment horizontal="left" vertical="center" wrapText="1"/>
    </xf>
    <xf numFmtId="49" fontId="9" fillId="0" borderId="0" xfId="0" applyNumberFormat="1" applyFont="1" applyAlignment="1">
      <alignment horizontal="center" vertical="center" wrapText="1"/>
    </xf>
    <xf numFmtId="0" fontId="12" fillId="0" borderId="8" xfId="0" applyFont="1" applyBorder="1" applyAlignment="1">
      <alignment horizontal="left" wrapText="1"/>
    </xf>
    <xf numFmtId="0" fontId="7" fillId="0" borderId="8" xfId="0" applyFont="1" applyBorder="1" applyAlignment="1">
      <alignment horizontal="center" vertical="center" wrapText="1"/>
    </xf>
    <xf numFmtId="0" fontId="5" fillId="0" borderId="8" xfId="0" applyFont="1" applyBorder="1" applyAlignment="1">
      <alignment horizontal="left" vertical="center" wrapText="1"/>
    </xf>
    <xf numFmtId="0" fontId="14" fillId="0" borderId="8" xfId="0" applyFont="1" applyBorder="1" applyAlignment="1">
      <alignment horizontal="center" vertical="center" wrapText="1"/>
    </xf>
    <xf numFmtId="0" fontId="15" fillId="0" borderId="8" xfId="0" applyFont="1" applyBorder="1" applyAlignment="1">
      <alignment horizontal="left" vertical="center" wrapText="1"/>
    </xf>
    <xf numFmtId="0" fontId="13" fillId="0" borderId="8" xfId="0" applyFont="1" applyBorder="1" applyAlignment="1">
      <alignment horizontal="left" vertical="center" wrapText="1"/>
    </xf>
    <xf numFmtId="0" fontId="16" fillId="0" borderId="8" xfId="0" applyFont="1" applyBorder="1" applyAlignment="1">
      <alignment horizontal="left" vertical="center" wrapText="1"/>
    </xf>
    <xf numFmtId="0" fontId="12" fillId="0" borderId="8" xfId="0" applyFont="1" applyBorder="1" applyAlignment="1">
      <alignment horizontal="left" vertical="top" wrapText="1"/>
    </xf>
    <xf numFmtId="0" fontId="13" fillId="0" borderId="8" xfId="0" applyFont="1" applyBorder="1" applyAlignment="1">
      <alignment vertical="center" wrapText="1"/>
    </xf>
    <xf numFmtId="0" fontId="12" fillId="0" borderId="8" xfId="0" applyFont="1" applyBorder="1" applyAlignment="1">
      <alignment horizontal="left" vertical="center" wrapText="1"/>
    </xf>
    <xf numFmtId="0" fontId="15" fillId="0" borderId="10" xfId="0" applyFont="1" applyBorder="1" applyAlignment="1">
      <alignment horizontal="left" vertical="center" wrapText="1"/>
    </xf>
    <xf numFmtId="0" fontId="13" fillId="0" borderId="10" xfId="0" applyFont="1" applyBorder="1" applyAlignment="1">
      <alignment horizontal="left" vertical="center" wrapText="1"/>
    </xf>
    <xf numFmtId="0" fontId="18" fillId="0" borderId="8" xfId="0" applyFont="1" applyBorder="1" applyAlignment="1">
      <alignment horizontal="center" vertical="center" wrapText="1"/>
    </xf>
    <xf numFmtId="0" fontId="13" fillId="0" borderId="0" xfId="0" applyFont="1" applyAlignment="1">
      <alignment horizontal="left" vertical="center" wrapText="1"/>
    </xf>
    <xf numFmtId="0" fontId="17" fillId="0" borderId="0" xfId="0" applyFont="1" applyAlignment="1">
      <alignment horizontal="left" vertical="center" wrapText="1"/>
    </xf>
    <xf numFmtId="0" fontId="13" fillId="0" borderId="8" xfId="0" applyFont="1" applyBorder="1" applyAlignment="1">
      <alignment horizontal="left" vertical="center" wrapText="1"/>
    </xf>
    <xf numFmtId="0" fontId="15" fillId="0" borderId="8" xfId="0" applyFont="1" applyBorder="1" applyAlignment="1">
      <alignment horizontal="left" vertical="center" wrapText="1"/>
    </xf>
    <xf numFmtId="0" fontId="12" fillId="0" borderId="8" xfId="0" applyFont="1" applyBorder="1" applyAlignment="1">
      <alignment horizontal="left" vertical="center" wrapText="1"/>
    </xf>
    <xf numFmtId="165" fontId="7" fillId="0" borderId="0" xfId="0" applyNumberFormat="1" applyFont="1" applyAlignment="1">
      <alignment horizontal="left" vertical="center" wrapText="1"/>
    </xf>
    <xf numFmtId="167" fontId="13" fillId="0" borderId="8" xfId="0" applyNumberFormat="1" applyFont="1" applyBorder="1" applyAlignment="1">
      <alignment horizontal="center" vertical="center" wrapText="1"/>
    </xf>
    <xf numFmtId="167" fontId="15" fillId="0" borderId="8" xfId="0" applyNumberFormat="1" applyFont="1" applyBorder="1" applyAlignment="1">
      <alignment horizontal="left" vertical="center" wrapText="1"/>
    </xf>
    <xf numFmtId="167" fontId="12" fillId="0" borderId="8" xfId="0" applyNumberFormat="1" applyFont="1" applyBorder="1" applyAlignment="1">
      <alignment horizontal="left" wrapText="1"/>
    </xf>
    <xf numFmtId="167" fontId="10" fillId="0" borderId="0" xfId="0" applyNumberFormat="1" applyFont="1" applyAlignment="1">
      <alignment horizontal="left" vertical="center" wrapText="1"/>
    </xf>
    <xf numFmtId="167" fontId="13" fillId="0" borderId="8" xfId="0" applyNumberFormat="1" applyFont="1" applyBorder="1" applyAlignment="1">
      <alignment horizontal="left" vertical="center" wrapText="1"/>
    </xf>
    <xf numFmtId="167" fontId="7" fillId="0" borderId="0" xfId="0" applyNumberFormat="1" applyFont="1" applyAlignment="1">
      <alignment horizontal="left" vertical="center" wrapText="1"/>
    </xf>
    <xf numFmtId="0" fontId="12" fillId="0" borderId="13" xfId="0" applyFont="1" applyBorder="1" applyAlignment="1">
      <alignment horizontal="left" wrapText="1"/>
    </xf>
    <xf numFmtId="0" fontId="12" fillId="0" borderId="5" xfId="0" applyFont="1" applyBorder="1" applyAlignment="1">
      <alignment horizontal="left" vertical="center" wrapText="1"/>
    </xf>
    <xf numFmtId="0" fontId="17" fillId="0" borderId="9" xfId="0" applyFont="1" applyBorder="1" applyAlignment="1">
      <alignment horizontal="left" vertical="center" wrapText="1"/>
    </xf>
    <xf numFmtId="0" fontId="6" fillId="0" borderId="0" xfId="0" applyFont="1" applyAlignment="1">
      <alignment horizontal="left" vertical="center" wrapText="1"/>
    </xf>
    <xf numFmtId="0" fontId="19" fillId="0" borderId="0" xfId="0" applyFont="1" applyAlignment="1">
      <alignment horizontal="center" vertical="center" wrapText="1"/>
    </xf>
    <xf numFmtId="0" fontId="9" fillId="0" borderId="9" xfId="0" applyFont="1" applyBorder="1" applyAlignment="1">
      <alignment horizontal="center" vertical="center" wrapText="1"/>
    </xf>
    <xf numFmtId="167" fontId="20" fillId="0" borderId="8" xfId="0" applyNumberFormat="1" applyFont="1" applyBorder="1" applyAlignment="1">
      <alignment horizontal="center" vertical="center" wrapText="1"/>
    </xf>
    <xf numFmtId="165" fontId="20" fillId="0" borderId="8" xfId="0" applyNumberFormat="1" applyFont="1" applyBorder="1" applyAlignment="1">
      <alignment horizontal="center" vertical="center" wrapText="1"/>
    </xf>
    <xf numFmtId="167" fontId="21" fillId="0" borderId="8" xfId="0" applyNumberFormat="1" applyFont="1" applyBorder="1" applyAlignment="1">
      <alignment horizontal="center" vertical="center" wrapText="1"/>
    </xf>
    <xf numFmtId="165" fontId="21" fillId="0" borderId="8" xfId="0" applyNumberFormat="1" applyFont="1" applyBorder="1" applyAlignment="1">
      <alignment horizontal="center" vertical="center" wrapText="1"/>
    </xf>
    <xf numFmtId="165" fontId="20" fillId="0" borderId="8" xfId="0" applyNumberFormat="1" applyFont="1" applyFill="1" applyBorder="1" applyAlignment="1">
      <alignment horizontal="left" vertical="center" wrapText="1"/>
    </xf>
    <xf numFmtId="165" fontId="22" fillId="0" borderId="8" xfId="0" applyNumberFormat="1" applyFont="1" applyBorder="1" applyAlignment="1">
      <alignment horizontal="left" vertical="center" wrapText="1"/>
    </xf>
    <xf numFmtId="167" fontId="17" fillId="0" borderId="8" xfId="2" applyNumberFormat="1" applyFont="1" applyBorder="1" applyAlignment="1">
      <alignment horizontal="center" vertical="center" wrapText="1"/>
    </xf>
    <xf numFmtId="165" fontId="17" fillId="0" borderId="8" xfId="2" applyNumberFormat="1" applyFont="1" applyBorder="1" applyAlignment="1">
      <alignment horizontal="center" vertical="center" wrapText="1"/>
    </xf>
    <xf numFmtId="0" fontId="25" fillId="0" borderId="0" xfId="0" applyFont="1" applyAlignment="1">
      <alignment horizontal="left" vertical="center" wrapText="1"/>
    </xf>
    <xf numFmtId="0" fontId="7" fillId="0" borderId="0" xfId="0" applyFont="1" applyAlignment="1">
      <alignment horizontal="left" vertical="center"/>
    </xf>
    <xf numFmtId="167" fontId="4" fillId="0" borderId="8" xfId="2" applyNumberFormat="1" applyFont="1" applyBorder="1" applyAlignment="1">
      <alignment horizontal="center" vertical="center" wrapText="1"/>
    </xf>
    <xf numFmtId="167" fontId="4" fillId="0" borderId="8" xfId="2" applyNumberFormat="1" applyFont="1" applyFill="1" applyBorder="1" applyAlignment="1">
      <alignment horizontal="center" vertical="center" wrapText="1"/>
    </xf>
    <xf numFmtId="165" fontId="22" fillId="0" borderId="8" xfId="0" applyNumberFormat="1" applyFont="1" applyBorder="1" applyAlignment="1">
      <alignment horizontal="center" vertical="center" wrapText="1"/>
    </xf>
    <xf numFmtId="0" fontId="17" fillId="0" borderId="8" xfId="0" applyFont="1" applyBorder="1" applyAlignment="1">
      <alignment horizontal="center" vertical="center" wrapText="1"/>
    </xf>
    <xf numFmtId="167" fontId="17" fillId="0" borderId="8" xfId="0" applyNumberFormat="1" applyFont="1" applyBorder="1" applyAlignment="1">
      <alignment horizontal="center" vertical="center" wrapText="1"/>
    </xf>
    <xf numFmtId="0" fontId="4" fillId="0" borderId="8" xfId="0" applyFont="1" applyBorder="1" applyAlignment="1">
      <alignment horizontal="center" vertical="center" wrapText="1"/>
    </xf>
    <xf numFmtId="166" fontId="17" fillId="0" borderId="8" xfId="2" applyNumberFormat="1" applyFont="1" applyBorder="1" applyAlignment="1">
      <alignment horizontal="center" vertical="center" wrapText="1"/>
    </xf>
    <xf numFmtId="0" fontId="23" fillId="0" borderId="8" xfId="0" applyFont="1" applyBorder="1" applyAlignment="1">
      <alignment horizontal="center" vertical="center" wrapText="1"/>
    </xf>
    <xf numFmtId="165" fontId="28" fillId="0" borderId="8" xfId="0" applyNumberFormat="1" applyFont="1" applyBorder="1" applyAlignment="1">
      <alignment horizontal="center" vertical="center" wrapText="1"/>
    </xf>
    <xf numFmtId="165" fontId="4" fillId="0" borderId="8" xfId="0" applyNumberFormat="1" applyFont="1" applyBorder="1" applyAlignment="1">
      <alignment horizontal="center" vertical="center" wrapText="1"/>
    </xf>
    <xf numFmtId="165" fontId="17" fillId="0" borderId="8" xfId="0" applyNumberFormat="1" applyFont="1" applyBorder="1" applyAlignment="1">
      <alignment horizontal="center" vertical="center" wrapText="1"/>
    </xf>
    <xf numFmtId="165" fontId="4" fillId="0" borderId="8" xfId="0" applyNumberFormat="1" applyFont="1" applyFill="1" applyBorder="1" applyAlignment="1">
      <alignment horizontal="center" vertical="center" wrapText="1"/>
    </xf>
    <xf numFmtId="165" fontId="23" fillId="0" borderId="8" xfId="0" applyNumberFormat="1" applyFont="1" applyBorder="1" applyAlignment="1">
      <alignment horizontal="center" vertical="center" wrapText="1"/>
    </xf>
    <xf numFmtId="2" fontId="17" fillId="0" borderId="8" xfId="0" applyNumberFormat="1" applyFont="1" applyBorder="1" applyAlignment="1">
      <alignment horizontal="center" vertical="center" wrapText="1"/>
    </xf>
    <xf numFmtId="2" fontId="4" fillId="0" borderId="8" xfId="0" applyNumberFormat="1" applyFont="1" applyBorder="1" applyAlignment="1">
      <alignment horizontal="center" vertical="center" wrapText="1"/>
    </xf>
    <xf numFmtId="2" fontId="17" fillId="0" borderId="8" xfId="2" applyNumberFormat="1" applyFont="1" applyBorder="1" applyAlignment="1">
      <alignment horizontal="center" vertical="center" wrapText="1"/>
    </xf>
    <xf numFmtId="2" fontId="4" fillId="0" borderId="8" xfId="2" applyNumberFormat="1" applyFont="1" applyBorder="1" applyAlignment="1">
      <alignment horizontal="center" vertical="center" wrapText="1"/>
    </xf>
    <xf numFmtId="2" fontId="4" fillId="0" borderId="8" xfId="2" applyNumberFormat="1" applyFont="1" applyFill="1" applyBorder="1" applyAlignment="1">
      <alignment horizontal="center" vertical="center" wrapText="1"/>
    </xf>
    <xf numFmtId="0" fontId="37" fillId="0" borderId="0" xfId="0" applyFont="1" applyAlignment="1">
      <alignment horizontal="left" vertical="center" wrapText="1"/>
    </xf>
    <xf numFmtId="0" fontId="35" fillId="0" borderId="3" xfId="0" applyFont="1" applyBorder="1" applyAlignment="1">
      <alignment horizontal="left" vertical="center" wrapText="1"/>
    </xf>
    <xf numFmtId="0" fontId="17" fillId="0" borderId="0" xfId="0" applyFont="1" applyAlignment="1">
      <alignment horizontal="left"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35" fillId="0" borderId="5" xfId="0" applyFont="1" applyBorder="1" applyAlignment="1">
      <alignment horizontal="left" vertical="center" wrapText="1"/>
    </xf>
    <xf numFmtId="0" fontId="32" fillId="0" borderId="3" xfId="0" applyFont="1" applyBorder="1" applyAlignment="1">
      <alignment horizontal="left" vertical="center" wrapText="1"/>
    </xf>
    <xf numFmtId="0" fontId="13" fillId="0" borderId="8" xfId="0" applyFont="1" applyBorder="1" applyAlignment="1">
      <alignment horizontal="left" vertical="center" wrapText="1"/>
    </xf>
    <xf numFmtId="0" fontId="16" fillId="0" borderId="8" xfId="0" applyFont="1" applyBorder="1" applyAlignment="1">
      <alignment horizontal="center" vertical="center" wrapText="1"/>
    </xf>
    <xf numFmtId="0" fontId="36" fillId="0" borderId="8" xfId="0" applyFont="1" applyBorder="1" applyAlignment="1">
      <alignment horizontal="left" vertical="center" wrapText="1"/>
    </xf>
    <xf numFmtId="0" fontId="13" fillId="0" borderId="8" xfId="0" applyFont="1" applyBorder="1" applyAlignment="1">
      <alignment horizontal="center" vertical="center" wrapText="1"/>
    </xf>
    <xf numFmtId="0" fontId="32" fillId="0" borderId="9" xfId="0" applyFont="1" applyFill="1" applyBorder="1" applyAlignment="1">
      <alignment horizontal="left" vertical="center" wrapText="1"/>
    </xf>
    <xf numFmtId="0" fontId="16" fillId="0" borderId="13" xfId="0" applyFont="1" applyBorder="1" applyAlignment="1">
      <alignment horizontal="center" vertical="center" wrapText="1"/>
    </xf>
    <xf numFmtId="0" fontId="31" fillId="0" borderId="8" xfId="0" applyFont="1" applyBorder="1" applyAlignment="1">
      <alignment horizontal="left" vertical="center" wrapText="1"/>
    </xf>
    <xf numFmtId="0" fontId="15" fillId="0" borderId="8" xfId="0" applyFont="1" applyBorder="1" applyAlignment="1">
      <alignment horizontal="center" vertical="center" wrapText="1"/>
    </xf>
    <xf numFmtId="0" fontId="33" fillId="0" borderId="5" xfId="0" applyFont="1" applyBorder="1" applyAlignment="1">
      <alignment horizontal="left" vertical="center" wrapText="1"/>
    </xf>
    <xf numFmtId="0" fontId="17" fillId="0" borderId="1" xfId="0" applyFont="1" applyBorder="1" applyAlignment="1">
      <alignment horizontal="left" vertical="center" wrapText="1"/>
    </xf>
    <xf numFmtId="0" fontId="13" fillId="0" borderId="1" xfId="0" applyFont="1" applyBorder="1" applyAlignment="1">
      <alignment horizontal="left" vertical="center" wrapText="1"/>
    </xf>
    <xf numFmtId="0" fontId="12" fillId="0" borderId="8" xfId="0" applyFont="1" applyBorder="1" applyAlignment="1">
      <alignment horizontal="lef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10" xfId="2" applyNumberFormat="1" applyFont="1" applyBorder="1" applyAlignment="1">
      <alignment horizontal="center" vertical="center" wrapText="1"/>
    </xf>
    <xf numFmtId="166" fontId="13" fillId="0" borderId="11" xfId="2" applyNumberFormat="1" applyFont="1" applyBorder="1" applyAlignment="1">
      <alignment horizontal="center" vertical="center" wrapText="1"/>
    </xf>
    <xf numFmtId="166" fontId="13" fillId="0" borderId="12" xfId="2" applyNumberFormat="1" applyFont="1" applyBorder="1" applyAlignment="1">
      <alignment horizontal="center" vertical="center" wrapText="1"/>
    </xf>
    <xf numFmtId="0" fontId="33" fillId="0" borderId="8" xfId="0" applyFont="1" applyBorder="1" applyAlignment="1">
      <alignment horizontal="left" vertical="center" wrapText="1"/>
    </xf>
    <xf numFmtId="0" fontId="17" fillId="0" borderId="8" xfId="0" applyFont="1" applyBorder="1" applyAlignment="1">
      <alignment horizontal="left" vertical="center" wrapText="1"/>
    </xf>
    <xf numFmtId="0" fontId="12" fillId="0" borderId="8" xfId="0" applyFont="1" applyBorder="1" applyAlignment="1">
      <alignment horizontal="center" vertical="center" wrapText="1"/>
    </xf>
    <xf numFmtId="0" fontId="15" fillId="0" borderId="8" xfId="0" applyFont="1" applyBorder="1" applyAlignment="1">
      <alignment horizontal="left" vertical="center" wrapText="1"/>
    </xf>
    <xf numFmtId="0" fontId="34" fillId="0" borderId="8" xfId="0" applyFont="1" applyBorder="1" applyAlignment="1">
      <alignment horizontal="left" vertical="center" wrapText="1"/>
    </xf>
    <xf numFmtId="0" fontId="35" fillId="0" borderId="8" xfId="0" applyFont="1" applyBorder="1" applyAlignment="1">
      <alignment horizontal="left" vertical="center" wrapText="1"/>
    </xf>
    <xf numFmtId="0" fontId="16" fillId="0" borderId="8" xfId="0" applyFont="1" applyBorder="1" applyAlignment="1">
      <alignment horizontal="left" vertical="center" wrapText="1"/>
    </xf>
    <xf numFmtId="0" fontId="23" fillId="0" borderId="8" xfId="0" applyFont="1" applyBorder="1" applyAlignment="1">
      <alignment horizontal="left" vertical="center" wrapText="1"/>
    </xf>
    <xf numFmtId="0" fontId="32" fillId="0" borderId="8" xfId="0" applyFont="1" applyBorder="1" applyAlignment="1">
      <alignment horizontal="left" vertical="center" wrapText="1"/>
    </xf>
    <xf numFmtId="0" fontId="29" fillId="0" borderId="2" xfId="0" applyFont="1" applyBorder="1" applyAlignment="1">
      <alignment horizontal="left" vertical="center" wrapText="1"/>
    </xf>
    <xf numFmtId="0" fontId="4" fillId="0" borderId="2" xfId="0" applyFont="1" applyBorder="1" applyAlignment="1">
      <alignment horizontal="left" vertical="center" wrapText="1"/>
    </xf>
    <xf numFmtId="0" fontId="7" fillId="0" borderId="2" xfId="0" applyFont="1" applyBorder="1" applyAlignment="1">
      <alignment horizontal="left" vertical="center" wrapText="1"/>
    </xf>
    <xf numFmtId="0" fontId="5" fillId="0" borderId="8" xfId="0" applyFont="1" applyBorder="1" applyAlignment="1">
      <alignment horizontal="left" vertical="center" wrapText="1"/>
    </xf>
    <xf numFmtId="0" fontId="7" fillId="0" borderId="8" xfId="0" applyFont="1" applyBorder="1" applyAlignment="1">
      <alignment horizontal="left" vertical="center" wrapText="1"/>
    </xf>
    <xf numFmtId="0" fontId="6" fillId="0" borderId="5" xfId="0" applyFont="1" applyBorder="1" applyAlignment="1">
      <alignment horizontal="center" vertical="center" wrapText="1"/>
    </xf>
    <xf numFmtId="0" fontId="9" fillId="0" borderId="9" xfId="0" applyFont="1" applyBorder="1" applyAlignment="1">
      <alignment horizontal="center" vertical="center" wrapText="1"/>
    </xf>
    <xf numFmtId="0" fontId="26" fillId="0" borderId="0" xfId="0" applyFont="1" applyAlignment="1">
      <alignment horizontal="left" vertical="center" wrapText="1"/>
    </xf>
    <xf numFmtId="0" fontId="9" fillId="0" borderId="0" xfId="0" applyFont="1" applyAlignment="1">
      <alignment horizontal="left"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24" fillId="0" borderId="0" xfId="0" applyFont="1" applyAlignment="1">
      <alignment horizontal="center" vertical="center" wrapText="1"/>
    </xf>
    <xf numFmtId="0" fontId="6" fillId="0" borderId="14" xfId="0" applyFont="1" applyBorder="1" applyAlignment="1">
      <alignment horizontal="center" vertical="center" wrapText="1"/>
    </xf>
  </cellXfs>
  <cellStyles count="3">
    <cellStyle name="Звичайний 2" xfId="1"/>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1"/>
  <sheetViews>
    <sheetView tabSelected="1" topLeftCell="A175" zoomScaleNormal="100" zoomScaleSheetLayoutView="85" workbookViewId="0">
      <selection activeCell="L33" sqref="L33:M33"/>
    </sheetView>
  </sheetViews>
  <sheetFormatPr defaultColWidth="34" defaultRowHeight="12.75" x14ac:dyDescent="0.2"/>
  <cols>
    <col min="1" max="1" width="5.5703125" style="2" customWidth="1"/>
    <col min="2" max="2" width="34" style="2"/>
    <col min="3" max="3" width="10.7109375" style="2" customWidth="1"/>
    <col min="4" max="4" width="9.42578125" style="2" customWidth="1"/>
    <col min="5" max="5" width="11.28515625" style="2" customWidth="1"/>
    <col min="6" max="6" width="12.85546875" style="2" customWidth="1"/>
    <col min="7" max="7" width="9.28515625" style="2" customWidth="1"/>
    <col min="8" max="8" width="12.28515625" style="2" customWidth="1"/>
    <col min="9" max="10" width="9.42578125" style="2" customWidth="1"/>
    <col min="11" max="11" width="9.28515625" style="2" customWidth="1"/>
    <col min="12" max="16384" width="34" style="2"/>
  </cols>
  <sheetData>
    <row r="1" spans="1:11" x14ac:dyDescent="0.2">
      <c r="H1" s="120" t="s">
        <v>29</v>
      </c>
      <c r="I1" s="120"/>
      <c r="J1" s="120"/>
      <c r="K1" s="120"/>
    </row>
    <row r="2" spans="1:11" ht="29.45" customHeight="1" x14ac:dyDescent="0.2">
      <c r="H2" s="120" t="s">
        <v>30</v>
      </c>
      <c r="I2" s="120"/>
      <c r="J2" s="120"/>
      <c r="K2" s="120"/>
    </row>
    <row r="3" spans="1:11" ht="33" customHeight="1" x14ac:dyDescent="0.2">
      <c r="A3" s="121" t="s">
        <v>161</v>
      </c>
      <c r="B3" s="121"/>
      <c r="C3" s="121"/>
      <c r="D3" s="121"/>
      <c r="E3" s="121"/>
      <c r="F3" s="121"/>
      <c r="G3" s="121"/>
      <c r="H3" s="121"/>
      <c r="I3" s="121"/>
      <c r="J3" s="121"/>
      <c r="K3" s="121"/>
    </row>
    <row r="4" spans="1:11" ht="17.45" customHeight="1" x14ac:dyDescent="0.2">
      <c r="A4" s="8" t="s">
        <v>31</v>
      </c>
      <c r="B4" s="46">
        <v>1000000</v>
      </c>
      <c r="C4" s="12"/>
      <c r="D4" s="116" t="s">
        <v>84</v>
      </c>
      <c r="E4" s="116"/>
      <c r="F4" s="116"/>
      <c r="G4" s="116"/>
      <c r="H4" s="116"/>
      <c r="I4" s="116"/>
      <c r="J4" s="116"/>
      <c r="K4" s="116"/>
    </row>
    <row r="5" spans="1:11" s="44" customFormat="1" ht="18" customHeight="1" x14ac:dyDescent="0.2">
      <c r="A5" s="5"/>
      <c r="B5" s="5" t="s">
        <v>32</v>
      </c>
      <c r="C5" s="5"/>
      <c r="D5" s="122" t="s">
        <v>33</v>
      </c>
      <c r="E5" s="122"/>
      <c r="F5" s="122"/>
      <c r="G5" s="122"/>
      <c r="H5" s="122"/>
      <c r="I5" s="122"/>
      <c r="J5" s="122"/>
      <c r="K5" s="122"/>
    </row>
    <row r="6" spans="1:11" ht="17.45" customHeight="1" x14ac:dyDescent="0.2">
      <c r="A6" s="8" t="s">
        <v>34</v>
      </c>
      <c r="B6" s="46">
        <v>1010000</v>
      </c>
      <c r="C6" s="12"/>
      <c r="D6" s="116" t="s">
        <v>84</v>
      </c>
      <c r="E6" s="116"/>
      <c r="F6" s="116"/>
      <c r="G6" s="116"/>
      <c r="H6" s="116"/>
      <c r="I6" s="116"/>
      <c r="J6" s="116"/>
      <c r="K6" s="116"/>
    </row>
    <row r="7" spans="1:11" s="44" customFormat="1" ht="18" customHeight="1" x14ac:dyDescent="0.2">
      <c r="B7" s="5" t="s">
        <v>32</v>
      </c>
      <c r="D7" s="115" t="s">
        <v>35</v>
      </c>
      <c r="E7" s="115"/>
      <c r="F7" s="115"/>
      <c r="G7" s="115"/>
      <c r="H7" s="115"/>
      <c r="I7" s="115"/>
      <c r="J7" s="115"/>
      <c r="K7" s="115"/>
    </row>
    <row r="8" spans="1:11" s="8" customFormat="1" ht="58.15" customHeight="1" x14ac:dyDescent="0.2">
      <c r="A8" s="8" t="s">
        <v>36</v>
      </c>
      <c r="B8" s="46">
        <v>1011100</v>
      </c>
      <c r="C8" s="15" t="s">
        <v>103</v>
      </c>
      <c r="D8" s="116" t="s">
        <v>162</v>
      </c>
      <c r="E8" s="116"/>
      <c r="F8" s="116"/>
      <c r="G8" s="116"/>
      <c r="H8" s="116"/>
      <c r="I8" s="116"/>
      <c r="J8" s="116"/>
      <c r="K8" s="116"/>
    </row>
    <row r="9" spans="1:11" s="5" customFormat="1" ht="11.25" x14ac:dyDescent="0.2">
      <c r="A9" s="45"/>
      <c r="B9" s="5" t="s">
        <v>32</v>
      </c>
      <c r="C9" s="5" t="s">
        <v>37</v>
      </c>
    </row>
    <row r="10" spans="1:11" s="1" customFormat="1" ht="32.450000000000003" customHeight="1" x14ac:dyDescent="0.2">
      <c r="A10" s="8" t="s">
        <v>38</v>
      </c>
      <c r="B10" s="8" t="s">
        <v>39</v>
      </c>
      <c r="C10" s="117" t="s">
        <v>166</v>
      </c>
      <c r="D10" s="117"/>
      <c r="E10" s="117"/>
      <c r="F10" s="117"/>
      <c r="G10" s="117"/>
      <c r="H10" s="117"/>
      <c r="I10" s="117"/>
      <c r="J10" s="117"/>
      <c r="K10" s="117"/>
    </row>
    <row r="11" spans="1:11" s="1" customFormat="1" ht="21.75" customHeight="1" x14ac:dyDescent="0.2">
      <c r="A11" s="8" t="s">
        <v>40</v>
      </c>
      <c r="B11" s="118" t="s">
        <v>41</v>
      </c>
      <c r="C11" s="118"/>
      <c r="D11" s="118"/>
      <c r="E11" s="118"/>
      <c r="F11" s="118"/>
      <c r="G11" s="118"/>
      <c r="H11" s="118"/>
      <c r="I11" s="118"/>
      <c r="J11" s="118"/>
      <c r="K11" s="118"/>
    </row>
    <row r="12" spans="1:11" ht="18" customHeight="1" x14ac:dyDescent="0.2">
      <c r="A12" s="111" t="s">
        <v>104</v>
      </c>
      <c r="B12" s="112"/>
      <c r="C12" s="112"/>
      <c r="D12" s="112"/>
      <c r="E12" s="112"/>
      <c r="F12" s="112"/>
      <c r="G12" s="112"/>
      <c r="H12" s="112"/>
      <c r="I12" s="112"/>
      <c r="J12" s="112"/>
      <c r="K12" s="112"/>
    </row>
    <row r="13" spans="1:11" ht="16.899999999999999" customHeight="1" x14ac:dyDescent="0.2">
      <c r="A13" s="114" t="s">
        <v>0</v>
      </c>
      <c r="B13" s="114" t="s">
        <v>1</v>
      </c>
      <c r="C13" s="119" t="s">
        <v>2</v>
      </c>
      <c r="D13" s="119"/>
      <c r="E13" s="119"/>
      <c r="F13" s="119" t="s">
        <v>3</v>
      </c>
      <c r="G13" s="119"/>
      <c r="H13" s="119"/>
      <c r="I13" s="119" t="s">
        <v>4</v>
      </c>
      <c r="J13" s="119"/>
      <c r="K13" s="119"/>
    </row>
    <row r="14" spans="1:11" ht="22.5" x14ac:dyDescent="0.2">
      <c r="A14" s="114"/>
      <c r="B14" s="114"/>
      <c r="C14" s="4" t="s">
        <v>42</v>
      </c>
      <c r="D14" s="4" t="s">
        <v>43</v>
      </c>
      <c r="E14" s="4" t="s">
        <v>44</v>
      </c>
      <c r="F14" s="4" t="s">
        <v>42</v>
      </c>
      <c r="G14" s="4" t="s">
        <v>45</v>
      </c>
      <c r="H14" s="4" t="s">
        <v>44</v>
      </c>
      <c r="I14" s="4" t="s">
        <v>46</v>
      </c>
      <c r="J14" s="4" t="s">
        <v>47</v>
      </c>
      <c r="K14" s="4" t="s">
        <v>44</v>
      </c>
    </row>
    <row r="15" spans="1:11" s="5" customFormat="1" ht="11.25" x14ac:dyDescent="0.2">
      <c r="A15" s="4"/>
      <c r="B15" s="4"/>
      <c r="C15" s="4" t="s">
        <v>48</v>
      </c>
      <c r="D15" s="4" t="s">
        <v>49</v>
      </c>
      <c r="E15" s="4" t="s">
        <v>50</v>
      </c>
      <c r="F15" s="4" t="s">
        <v>51</v>
      </c>
      <c r="G15" s="4" t="s">
        <v>52</v>
      </c>
      <c r="H15" s="4" t="s">
        <v>53</v>
      </c>
      <c r="I15" s="4" t="s">
        <v>54</v>
      </c>
      <c r="J15" s="4" t="s">
        <v>55</v>
      </c>
      <c r="K15" s="4" t="s">
        <v>56</v>
      </c>
    </row>
    <row r="16" spans="1:11" s="3" customFormat="1" ht="22.5" customHeight="1" x14ac:dyDescent="0.2">
      <c r="A16" s="9" t="s">
        <v>5</v>
      </c>
      <c r="B16" s="10" t="s">
        <v>78</v>
      </c>
      <c r="C16" s="48">
        <v>14912.3</v>
      </c>
      <c r="D16" s="48">
        <v>616</v>
      </c>
      <c r="E16" s="50">
        <f>C16+D16</f>
        <v>15528.3</v>
      </c>
      <c r="F16" s="48">
        <v>14822.5</v>
      </c>
      <c r="G16" s="48">
        <v>739.2</v>
      </c>
      <c r="H16" s="50">
        <f>F16+G16</f>
        <v>15561.7</v>
      </c>
      <c r="I16" s="48">
        <f>F16-C16</f>
        <v>-89.799999999999272</v>
      </c>
      <c r="J16" s="48">
        <f>G16-D16</f>
        <v>123.20000000000005</v>
      </c>
      <c r="K16" s="50">
        <f>I16+J16</f>
        <v>33.400000000000773</v>
      </c>
    </row>
    <row r="17" spans="1:11" ht="65.25" customHeight="1" x14ac:dyDescent="0.2">
      <c r="A17" s="110" t="s">
        <v>177</v>
      </c>
      <c r="B17" s="110"/>
      <c r="C17" s="110"/>
      <c r="D17" s="110"/>
      <c r="E17" s="110"/>
      <c r="F17" s="110"/>
      <c r="G17" s="110"/>
      <c r="H17" s="110"/>
      <c r="I17" s="110"/>
      <c r="J17" s="110"/>
      <c r="K17" s="110"/>
    </row>
    <row r="18" spans="1:11" ht="15.75" x14ac:dyDescent="0.2">
      <c r="A18" s="11"/>
      <c r="B18" s="11" t="s">
        <v>6</v>
      </c>
      <c r="C18" s="11"/>
      <c r="D18" s="11"/>
      <c r="E18" s="11"/>
      <c r="F18" s="11"/>
      <c r="G18" s="11"/>
      <c r="H18" s="11"/>
      <c r="I18" s="11"/>
      <c r="J18" s="11"/>
      <c r="K18" s="11"/>
    </row>
    <row r="19" spans="1:11" ht="60" x14ac:dyDescent="0.2">
      <c r="A19" s="9">
        <v>1</v>
      </c>
      <c r="B19" s="14" t="s">
        <v>85</v>
      </c>
      <c r="C19" s="47">
        <f>C16</f>
        <v>14912.3</v>
      </c>
      <c r="D19" s="47">
        <f>D16-D21</f>
        <v>510</v>
      </c>
      <c r="E19" s="49">
        <f>C19+D19</f>
        <v>15422.3</v>
      </c>
      <c r="F19" s="47">
        <f>F16</f>
        <v>14822.5</v>
      </c>
      <c r="G19" s="47">
        <f>G16-G21</f>
        <v>633.20000000000005</v>
      </c>
      <c r="H19" s="49">
        <f>F19+G19</f>
        <v>15455.7</v>
      </c>
      <c r="I19" s="47">
        <f>F19-C19</f>
        <v>-89.799999999999272</v>
      </c>
      <c r="J19" s="47">
        <f>G19-D19</f>
        <v>123.20000000000005</v>
      </c>
      <c r="K19" s="49">
        <f>I19+J19</f>
        <v>33.400000000000773</v>
      </c>
    </row>
    <row r="20" spans="1:11" ht="30" hidden="1" x14ac:dyDescent="0.2">
      <c r="A20" s="17"/>
      <c r="B20" s="18" t="s">
        <v>148</v>
      </c>
      <c r="C20" s="47"/>
      <c r="D20" s="47"/>
      <c r="E20" s="49">
        <f t="shared" ref="E20:E21" si="0">C20+D20</f>
        <v>0</v>
      </c>
      <c r="F20" s="47"/>
      <c r="G20" s="47"/>
      <c r="H20" s="49">
        <f t="shared" ref="H20:H21" si="1">F20+G20</f>
        <v>0</v>
      </c>
      <c r="I20" s="47">
        <f t="shared" ref="I20:I21" si="2">F20-C20</f>
        <v>0</v>
      </c>
      <c r="J20" s="47">
        <f t="shared" ref="J20:J21" si="3">G20-D20</f>
        <v>0</v>
      </c>
      <c r="K20" s="49">
        <f t="shared" ref="K20:K21" si="4">I20+J20</f>
        <v>0</v>
      </c>
    </row>
    <row r="21" spans="1:11" ht="30" x14ac:dyDescent="0.2">
      <c r="A21" s="17">
        <v>2</v>
      </c>
      <c r="B21" s="18" t="s">
        <v>149</v>
      </c>
      <c r="C21" s="47"/>
      <c r="D21" s="47">
        <v>106</v>
      </c>
      <c r="E21" s="49">
        <f t="shared" si="0"/>
        <v>106</v>
      </c>
      <c r="F21" s="47"/>
      <c r="G21" s="47">
        <v>106</v>
      </c>
      <c r="H21" s="49">
        <f t="shared" si="1"/>
        <v>106</v>
      </c>
      <c r="I21" s="47">
        <f t="shared" si="2"/>
        <v>0</v>
      </c>
      <c r="J21" s="47">
        <f t="shared" si="3"/>
        <v>0</v>
      </c>
      <c r="K21" s="49">
        <f t="shared" si="4"/>
        <v>0</v>
      </c>
    </row>
    <row r="23" spans="1:11" ht="21.6" customHeight="1" x14ac:dyDescent="0.2">
      <c r="A23" s="111" t="s">
        <v>150</v>
      </c>
      <c r="B23" s="112"/>
      <c r="C23" s="112"/>
      <c r="D23" s="112"/>
      <c r="E23" s="112"/>
      <c r="F23" s="112"/>
      <c r="G23" s="112"/>
      <c r="H23" s="112"/>
      <c r="I23" s="112"/>
      <c r="J23" s="112"/>
      <c r="K23" s="112"/>
    </row>
    <row r="24" spans="1:11" hidden="1" x14ac:dyDescent="0.2"/>
    <row r="25" spans="1:11" ht="36" x14ac:dyDescent="0.2">
      <c r="A25" s="11" t="s">
        <v>7</v>
      </c>
      <c r="B25" s="11" t="s">
        <v>8</v>
      </c>
      <c r="C25" s="6" t="s">
        <v>57</v>
      </c>
      <c r="D25" s="6" t="s">
        <v>58</v>
      </c>
      <c r="E25" s="6" t="s">
        <v>59</v>
      </c>
    </row>
    <row r="26" spans="1:11" ht="15.75" x14ac:dyDescent="0.2">
      <c r="A26" s="11" t="s">
        <v>5</v>
      </c>
      <c r="B26" s="11" t="s">
        <v>9</v>
      </c>
      <c r="C26" s="11" t="s">
        <v>10</v>
      </c>
      <c r="D26" s="51">
        <f>D28+D29</f>
        <v>108.5</v>
      </c>
      <c r="E26" s="11" t="s">
        <v>10</v>
      </c>
    </row>
    <row r="27" spans="1:11" ht="15.75" x14ac:dyDescent="0.2">
      <c r="A27" s="11"/>
      <c r="B27" s="11" t="s">
        <v>11</v>
      </c>
      <c r="C27" s="11"/>
      <c r="D27" s="51"/>
      <c r="E27" s="11"/>
    </row>
    <row r="28" spans="1:11" ht="15.75" x14ac:dyDescent="0.2">
      <c r="A28" s="11" t="s">
        <v>12</v>
      </c>
      <c r="B28" s="11" t="s">
        <v>13</v>
      </c>
      <c r="C28" s="11" t="s">
        <v>10</v>
      </c>
      <c r="D28" s="51">
        <v>108.5</v>
      </c>
      <c r="E28" s="11" t="s">
        <v>10</v>
      </c>
    </row>
    <row r="29" spans="1:11" ht="15.75" x14ac:dyDescent="0.2">
      <c r="A29" s="11" t="s">
        <v>14</v>
      </c>
      <c r="B29" s="11" t="s">
        <v>15</v>
      </c>
      <c r="C29" s="11" t="s">
        <v>10</v>
      </c>
      <c r="D29" s="51"/>
      <c r="E29" s="11" t="s">
        <v>10</v>
      </c>
    </row>
    <row r="30" spans="1:11" ht="104.25" customHeight="1" x14ac:dyDescent="0.2">
      <c r="A30" s="113" t="s">
        <v>170</v>
      </c>
      <c r="B30" s="114"/>
      <c r="C30" s="114"/>
      <c r="D30" s="114"/>
      <c r="E30" s="114"/>
    </row>
    <row r="31" spans="1:11" ht="15.75" x14ac:dyDescent="0.2">
      <c r="A31" s="11" t="s">
        <v>16</v>
      </c>
      <c r="B31" s="11" t="s">
        <v>17</v>
      </c>
      <c r="C31" s="48">
        <f>C33+C36</f>
        <v>616</v>
      </c>
      <c r="D31" s="48">
        <f>D33+D36</f>
        <v>751.90300000000002</v>
      </c>
      <c r="E31" s="48">
        <f t="shared" ref="E31" si="5">SUM(E33:E36)</f>
        <v>135.90300000000002</v>
      </c>
    </row>
    <row r="32" spans="1:11" ht="15.75" x14ac:dyDescent="0.2">
      <c r="A32" s="11"/>
      <c r="B32" s="11" t="s">
        <v>11</v>
      </c>
      <c r="C32" s="48"/>
      <c r="D32" s="48"/>
      <c r="E32" s="48"/>
    </row>
    <row r="33" spans="1:13" ht="15.75" x14ac:dyDescent="0.2">
      <c r="A33" s="11" t="s">
        <v>18</v>
      </c>
      <c r="B33" s="11" t="s">
        <v>13</v>
      </c>
      <c r="C33" s="48">
        <f>D19</f>
        <v>510</v>
      </c>
      <c r="D33" s="59">
        <f>608.803+37.1</f>
        <v>645.90300000000002</v>
      </c>
      <c r="E33" s="48">
        <f>D33-C33</f>
        <v>135.90300000000002</v>
      </c>
      <c r="L33" s="56"/>
      <c r="M33" s="56"/>
    </row>
    <row r="34" spans="1:13" ht="15.75" x14ac:dyDescent="0.2">
      <c r="A34" s="11" t="s">
        <v>19</v>
      </c>
      <c r="B34" s="11" t="s">
        <v>20</v>
      </c>
      <c r="C34" s="48"/>
      <c r="D34" s="48"/>
      <c r="E34" s="48">
        <f>D34-C34</f>
        <v>0</v>
      </c>
    </row>
    <row r="35" spans="1:13" ht="15.75" x14ac:dyDescent="0.2">
      <c r="A35" s="11" t="s">
        <v>21</v>
      </c>
      <c r="B35" s="11" t="s">
        <v>22</v>
      </c>
      <c r="C35" s="48"/>
      <c r="D35" s="48"/>
      <c r="E35" s="48">
        <f t="shared" ref="E35:E36" si="6">D35-C35</f>
        <v>0</v>
      </c>
    </row>
    <row r="36" spans="1:13" ht="15.75" x14ac:dyDescent="0.2">
      <c r="A36" s="11" t="s">
        <v>23</v>
      </c>
      <c r="B36" s="11" t="s">
        <v>24</v>
      </c>
      <c r="C36" s="48">
        <v>106</v>
      </c>
      <c r="D36" s="48">
        <v>106</v>
      </c>
      <c r="E36" s="48">
        <f t="shared" si="6"/>
        <v>0</v>
      </c>
    </row>
    <row r="37" spans="1:13" ht="49.15" customHeight="1" x14ac:dyDescent="0.2">
      <c r="A37" s="113" t="s">
        <v>163</v>
      </c>
      <c r="B37" s="114"/>
      <c r="C37" s="114"/>
      <c r="D37" s="114"/>
      <c r="E37" s="114"/>
    </row>
    <row r="38" spans="1:13" ht="15.75" x14ac:dyDescent="0.2">
      <c r="A38" s="11" t="s">
        <v>25</v>
      </c>
      <c r="B38" s="11" t="s">
        <v>26</v>
      </c>
      <c r="C38" s="11" t="s">
        <v>10</v>
      </c>
      <c r="D38" s="52">
        <f>D40+D41</f>
        <v>121.223</v>
      </c>
      <c r="E38" s="13" t="s">
        <v>10</v>
      </c>
    </row>
    <row r="39" spans="1:13" ht="15.75" x14ac:dyDescent="0.2">
      <c r="A39" s="11"/>
      <c r="B39" s="11" t="s">
        <v>11</v>
      </c>
      <c r="C39" s="11"/>
      <c r="D39" s="52"/>
      <c r="E39" s="13"/>
    </row>
    <row r="40" spans="1:13" ht="15.75" x14ac:dyDescent="0.2">
      <c r="A40" s="11" t="s">
        <v>27</v>
      </c>
      <c r="B40" s="11" t="s">
        <v>13</v>
      </c>
      <c r="C40" s="11" t="s">
        <v>10</v>
      </c>
      <c r="D40" s="52">
        <f>120.129+1.094</f>
        <v>121.223</v>
      </c>
      <c r="E40" s="13" t="s">
        <v>10</v>
      </c>
    </row>
    <row r="41" spans="1:13" ht="15.75" x14ac:dyDescent="0.2">
      <c r="A41" s="11" t="s">
        <v>28</v>
      </c>
      <c r="B41" s="11" t="s">
        <v>24</v>
      </c>
      <c r="C41" s="11" t="s">
        <v>10</v>
      </c>
      <c r="D41" s="52"/>
      <c r="E41" s="13" t="s">
        <v>10</v>
      </c>
    </row>
    <row r="42" spans="1:13" x14ac:dyDescent="0.2">
      <c r="D42" s="34"/>
    </row>
    <row r="43" spans="1:13" ht="16.149999999999999" customHeight="1" x14ac:dyDescent="0.2">
      <c r="A43" s="111" t="s">
        <v>60</v>
      </c>
      <c r="B43" s="112"/>
      <c r="C43" s="112"/>
      <c r="D43" s="112"/>
      <c r="E43" s="112"/>
      <c r="F43" s="112"/>
      <c r="G43" s="112"/>
      <c r="H43" s="112"/>
      <c r="I43" s="112"/>
      <c r="J43" s="112"/>
      <c r="K43" s="112"/>
    </row>
    <row r="44" spans="1:13" hidden="1" x14ac:dyDescent="0.2"/>
    <row r="45" spans="1:13" x14ac:dyDescent="0.2">
      <c r="A45" s="83" t="s">
        <v>108</v>
      </c>
      <c r="B45" s="83" t="s">
        <v>109</v>
      </c>
      <c r="C45" s="83" t="s">
        <v>110</v>
      </c>
      <c r="D45" s="83"/>
      <c r="E45" s="83"/>
      <c r="F45" s="83" t="s">
        <v>111</v>
      </c>
      <c r="G45" s="83"/>
      <c r="H45" s="83"/>
      <c r="I45" s="83" t="s">
        <v>112</v>
      </c>
      <c r="J45" s="83"/>
      <c r="K45" s="83"/>
    </row>
    <row r="46" spans="1:13" ht="22.9" customHeight="1" x14ac:dyDescent="0.2">
      <c r="A46" s="83"/>
      <c r="B46" s="83"/>
      <c r="C46" s="19" t="s">
        <v>75</v>
      </c>
      <c r="D46" s="19" t="s">
        <v>74</v>
      </c>
      <c r="E46" s="19" t="s">
        <v>44</v>
      </c>
      <c r="F46" s="19" t="s">
        <v>76</v>
      </c>
      <c r="G46" s="19" t="s">
        <v>74</v>
      </c>
      <c r="H46" s="19" t="s">
        <v>44</v>
      </c>
      <c r="I46" s="19" t="s">
        <v>76</v>
      </c>
      <c r="J46" s="19" t="s">
        <v>77</v>
      </c>
      <c r="K46" s="19" t="s">
        <v>44</v>
      </c>
    </row>
    <row r="47" spans="1:13" s="7" customFormat="1" ht="14.25" x14ac:dyDescent="0.2">
      <c r="A47" s="20" t="s">
        <v>113</v>
      </c>
      <c r="B47" s="20" t="s">
        <v>114</v>
      </c>
      <c r="C47" s="104"/>
      <c r="D47" s="104"/>
      <c r="E47" s="104"/>
      <c r="F47" s="104"/>
      <c r="G47" s="104"/>
      <c r="H47" s="104"/>
      <c r="I47" s="104"/>
      <c r="J47" s="104"/>
      <c r="K47" s="104"/>
    </row>
    <row r="48" spans="1:13" s="7" customFormat="1" ht="15.75" x14ac:dyDescent="0.25">
      <c r="A48" s="20"/>
      <c r="B48" s="16" t="s">
        <v>86</v>
      </c>
      <c r="C48" s="60">
        <v>2</v>
      </c>
      <c r="D48" s="60"/>
      <c r="E48" s="60">
        <f>C48+D48</f>
        <v>2</v>
      </c>
      <c r="F48" s="60">
        <v>2</v>
      </c>
      <c r="G48" s="60"/>
      <c r="H48" s="60">
        <f>F48+G48</f>
        <v>2</v>
      </c>
      <c r="I48" s="60">
        <f>F48-C48</f>
        <v>0</v>
      </c>
      <c r="J48" s="60">
        <f>G48-D48</f>
        <v>0</v>
      </c>
      <c r="K48" s="60">
        <f>I48+J48</f>
        <v>0</v>
      </c>
    </row>
    <row r="49" spans="1:11" s="7" customFormat="1" ht="15.75" x14ac:dyDescent="0.25">
      <c r="A49" s="20"/>
      <c r="B49" s="16" t="s">
        <v>87</v>
      </c>
      <c r="C49" s="60">
        <v>1</v>
      </c>
      <c r="D49" s="60"/>
      <c r="E49" s="60">
        <f t="shared" ref="E49:E59" si="7">C49+D49</f>
        <v>1</v>
      </c>
      <c r="F49" s="60">
        <v>1</v>
      </c>
      <c r="G49" s="60"/>
      <c r="H49" s="60">
        <f t="shared" ref="H49:H59" si="8">F49+G49</f>
        <v>1</v>
      </c>
      <c r="I49" s="60">
        <f t="shared" ref="I49:I59" si="9">F49-C49</f>
        <v>0</v>
      </c>
      <c r="J49" s="60">
        <f t="shared" ref="J49:J59" si="10">G49-D49</f>
        <v>0</v>
      </c>
      <c r="K49" s="60">
        <f t="shared" ref="K49:K59" si="11">I49+J49</f>
        <v>0</v>
      </c>
    </row>
    <row r="50" spans="1:11" s="7" customFormat="1" ht="15.75" x14ac:dyDescent="0.25">
      <c r="A50" s="20"/>
      <c r="B50" s="16" t="s">
        <v>88</v>
      </c>
      <c r="C50" s="60">
        <v>1</v>
      </c>
      <c r="D50" s="60"/>
      <c r="E50" s="60">
        <f t="shared" si="7"/>
        <v>1</v>
      </c>
      <c r="F50" s="60">
        <v>1</v>
      </c>
      <c r="G50" s="60"/>
      <c r="H50" s="60">
        <f t="shared" si="8"/>
        <v>1</v>
      </c>
      <c r="I50" s="60">
        <f t="shared" si="9"/>
        <v>0</v>
      </c>
      <c r="J50" s="60">
        <f t="shared" si="10"/>
        <v>0</v>
      </c>
      <c r="K50" s="60">
        <f t="shared" si="11"/>
        <v>0</v>
      </c>
    </row>
    <row r="51" spans="1:11" s="7" customFormat="1" ht="30" x14ac:dyDescent="0.25">
      <c r="A51" s="20"/>
      <c r="B51" s="16" t="s">
        <v>89</v>
      </c>
      <c r="C51" s="60">
        <v>130.19999999999999</v>
      </c>
      <c r="D51" s="60">
        <v>1</v>
      </c>
      <c r="E51" s="60">
        <f t="shared" si="7"/>
        <v>131.19999999999999</v>
      </c>
      <c r="F51" s="60">
        <v>127.7</v>
      </c>
      <c r="G51" s="60">
        <v>1</v>
      </c>
      <c r="H51" s="60">
        <f t="shared" si="8"/>
        <v>128.69999999999999</v>
      </c>
      <c r="I51" s="60">
        <f t="shared" si="9"/>
        <v>-2.4999999999999858</v>
      </c>
      <c r="J51" s="60">
        <f t="shared" si="10"/>
        <v>0</v>
      </c>
      <c r="K51" s="60">
        <f t="shared" si="11"/>
        <v>-2.4999999999999858</v>
      </c>
    </row>
    <row r="52" spans="1:11" s="7" customFormat="1" ht="30" x14ac:dyDescent="0.25">
      <c r="A52" s="20"/>
      <c r="B52" s="16" t="s">
        <v>90</v>
      </c>
      <c r="C52" s="60">
        <v>5</v>
      </c>
      <c r="D52" s="60"/>
      <c r="E52" s="60">
        <f t="shared" si="7"/>
        <v>5</v>
      </c>
      <c r="F52" s="60">
        <v>5</v>
      </c>
      <c r="G52" s="60"/>
      <c r="H52" s="60">
        <f t="shared" si="8"/>
        <v>5</v>
      </c>
      <c r="I52" s="60">
        <f t="shared" si="9"/>
        <v>0</v>
      </c>
      <c r="J52" s="60">
        <f t="shared" si="10"/>
        <v>0</v>
      </c>
      <c r="K52" s="60">
        <f t="shared" si="11"/>
        <v>0</v>
      </c>
    </row>
    <row r="53" spans="1:11" s="7" customFormat="1" ht="30" x14ac:dyDescent="0.25">
      <c r="A53" s="20"/>
      <c r="B53" s="16" t="s">
        <v>91</v>
      </c>
      <c r="C53" s="60">
        <v>100.7</v>
      </c>
      <c r="D53" s="60">
        <v>1</v>
      </c>
      <c r="E53" s="60">
        <f t="shared" si="7"/>
        <v>101.7</v>
      </c>
      <c r="F53" s="60">
        <v>99.7</v>
      </c>
      <c r="G53" s="60">
        <v>1</v>
      </c>
      <c r="H53" s="60">
        <f t="shared" si="8"/>
        <v>100.7</v>
      </c>
      <c r="I53" s="60">
        <f t="shared" si="9"/>
        <v>-1</v>
      </c>
      <c r="J53" s="60">
        <f t="shared" si="10"/>
        <v>0</v>
      </c>
      <c r="K53" s="60">
        <f t="shared" si="11"/>
        <v>-1</v>
      </c>
    </row>
    <row r="54" spans="1:11" s="7" customFormat="1" ht="45" x14ac:dyDescent="0.25">
      <c r="A54" s="20"/>
      <c r="B54" s="16" t="s">
        <v>92</v>
      </c>
      <c r="C54" s="60">
        <v>24.5</v>
      </c>
      <c r="D54" s="60"/>
      <c r="E54" s="60">
        <f t="shared" si="7"/>
        <v>24.5</v>
      </c>
      <c r="F54" s="60">
        <v>23</v>
      </c>
      <c r="G54" s="60"/>
      <c r="H54" s="60">
        <f t="shared" si="8"/>
        <v>23</v>
      </c>
      <c r="I54" s="60">
        <f t="shared" si="9"/>
        <v>-1.5</v>
      </c>
      <c r="J54" s="60">
        <f t="shared" si="10"/>
        <v>0</v>
      </c>
      <c r="K54" s="60">
        <f t="shared" si="11"/>
        <v>-1.5</v>
      </c>
    </row>
    <row r="55" spans="1:11" s="7" customFormat="1" ht="30" x14ac:dyDescent="0.25">
      <c r="A55" s="20"/>
      <c r="B55" s="16" t="s">
        <v>93</v>
      </c>
      <c r="C55" s="60">
        <v>7</v>
      </c>
      <c r="D55" s="60"/>
      <c r="E55" s="60">
        <f t="shared" si="7"/>
        <v>7</v>
      </c>
      <c r="F55" s="60">
        <v>7</v>
      </c>
      <c r="G55" s="60"/>
      <c r="H55" s="60">
        <f t="shared" si="8"/>
        <v>7</v>
      </c>
      <c r="I55" s="60">
        <f t="shared" si="9"/>
        <v>0</v>
      </c>
      <c r="J55" s="60">
        <f t="shared" si="10"/>
        <v>0</v>
      </c>
      <c r="K55" s="60">
        <f t="shared" si="11"/>
        <v>0</v>
      </c>
    </row>
    <row r="56" spans="1:11" s="7" customFormat="1" ht="15.75" x14ac:dyDescent="0.25">
      <c r="A56" s="20"/>
      <c r="B56" s="16" t="s">
        <v>94</v>
      </c>
      <c r="C56" s="60">
        <v>56</v>
      </c>
      <c r="D56" s="60"/>
      <c r="E56" s="60">
        <f t="shared" si="7"/>
        <v>56</v>
      </c>
      <c r="F56" s="60">
        <v>56</v>
      </c>
      <c r="G56" s="60"/>
      <c r="H56" s="60">
        <f t="shared" si="8"/>
        <v>56</v>
      </c>
      <c r="I56" s="60">
        <f t="shared" si="9"/>
        <v>0</v>
      </c>
      <c r="J56" s="60">
        <f t="shared" si="10"/>
        <v>0</v>
      </c>
      <c r="K56" s="60">
        <f t="shared" si="11"/>
        <v>0</v>
      </c>
    </row>
    <row r="57" spans="1:11" s="7" customFormat="1" ht="42" customHeight="1" x14ac:dyDescent="0.25">
      <c r="A57" s="20"/>
      <c r="B57" s="16" t="s">
        <v>171</v>
      </c>
      <c r="C57" s="61">
        <v>14912.298000000001</v>
      </c>
      <c r="D57" s="61">
        <v>616</v>
      </c>
      <c r="E57" s="61">
        <f t="shared" si="7"/>
        <v>15528.298000000001</v>
      </c>
      <c r="F57" s="61">
        <v>14822.539000000001</v>
      </c>
      <c r="G57" s="61">
        <v>739.173</v>
      </c>
      <c r="H57" s="61">
        <f t="shared" si="8"/>
        <v>15561.712000000001</v>
      </c>
      <c r="I57" s="61">
        <f t="shared" si="9"/>
        <v>-89.759000000000015</v>
      </c>
      <c r="J57" s="61">
        <f t="shared" si="10"/>
        <v>123.173</v>
      </c>
      <c r="K57" s="61">
        <f t="shared" si="11"/>
        <v>33.413999999999987</v>
      </c>
    </row>
    <row r="58" spans="1:11" s="7" customFormat="1" ht="46.5" customHeight="1" x14ac:dyDescent="0.25">
      <c r="A58" s="20"/>
      <c r="B58" s="16" t="s">
        <v>172</v>
      </c>
      <c r="C58" s="61"/>
      <c r="D58" s="61">
        <v>586.178</v>
      </c>
      <c r="E58" s="61">
        <f t="shared" ref="E58" si="12">C58+D58</f>
        <v>586.178</v>
      </c>
      <c r="F58" s="61"/>
      <c r="G58" s="61">
        <v>586.178</v>
      </c>
      <c r="H58" s="61">
        <f t="shared" ref="H58" si="13">F58+G58</f>
        <v>586.178</v>
      </c>
      <c r="I58" s="61">
        <f t="shared" ref="I58" si="14">F58-C58</f>
        <v>0</v>
      </c>
      <c r="J58" s="61">
        <f t="shared" ref="J58" si="15">G58-D58</f>
        <v>0</v>
      </c>
      <c r="K58" s="61">
        <f t="shared" ref="K58" si="16">I58+J58</f>
        <v>0</v>
      </c>
    </row>
    <row r="59" spans="1:11" s="7" customFormat="1" ht="30" hidden="1" x14ac:dyDescent="0.25">
      <c r="A59" s="20"/>
      <c r="B59" s="16" t="s">
        <v>151</v>
      </c>
      <c r="C59" s="35"/>
      <c r="D59" s="35"/>
      <c r="E59" s="35">
        <f t="shared" si="7"/>
        <v>0</v>
      </c>
      <c r="F59" s="35"/>
      <c r="G59" s="35"/>
      <c r="H59" s="35">
        <f t="shared" si="8"/>
        <v>0</v>
      </c>
      <c r="I59" s="35">
        <f t="shared" si="9"/>
        <v>0</v>
      </c>
      <c r="J59" s="35">
        <f t="shared" si="10"/>
        <v>0</v>
      </c>
      <c r="K59" s="35">
        <f t="shared" si="11"/>
        <v>0</v>
      </c>
    </row>
    <row r="60" spans="1:11" ht="96" customHeight="1" x14ac:dyDescent="0.2">
      <c r="A60" s="109" t="s">
        <v>178</v>
      </c>
      <c r="B60" s="109"/>
      <c r="C60" s="109"/>
      <c r="D60" s="109"/>
      <c r="E60" s="109"/>
      <c r="F60" s="109"/>
      <c r="G60" s="109"/>
      <c r="H60" s="109"/>
      <c r="I60" s="109"/>
      <c r="J60" s="109"/>
      <c r="K60" s="109"/>
    </row>
    <row r="61" spans="1:11" s="7" customFormat="1" ht="14.25" x14ac:dyDescent="0.2">
      <c r="A61" s="20" t="s">
        <v>115</v>
      </c>
      <c r="B61" s="20" t="s">
        <v>116</v>
      </c>
      <c r="C61" s="104"/>
      <c r="D61" s="104"/>
      <c r="E61" s="104"/>
      <c r="F61" s="104"/>
      <c r="G61" s="104"/>
      <c r="H61" s="104"/>
      <c r="I61" s="104"/>
      <c r="J61" s="104"/>
      <c r="K61" s="104"/>
    </row>
    <row r="62" spans="1:11" ht="45" x14ac:dyDescent="0.25">
      <c r="A62" s="21"/>
      <c r="B62" s="16" t="s">
        <v>95</v>
      </c>
      <c r="C62" s="60">
        <v>616</v>
      </c>
      <c r="D62" s="60"/>
      <c r="E62" s="60">
        <f>C62+D62</f>
        <v>616</v>
      </c>
      <c r="F62" s="60">
        <v>616</v>
      </c>
      <c r="G62" s="60"/>
      <c r="H62" s="60">
        <f>F62+G62</f>
        <v>616</v>
      </c>
      <c r="I62" s="60">
        <f>F62-C62</f>
        <v>0</v>
      </c>
      <c r="J62" s="60">
        <f>G62-D62</f>
        <v>0</v>
      </c>
      <c r="K62" s="60">
        <f>I62+J62</f>
        <v>0</v>
      </c>
    </row>
    <row r="63" spans="1:11" ht="15.75" x14ac:dyDescent="0.25">
      <c r="A63" s="31"/>
      <c r="B63" s="16" t="s">
        <v>152</v>
      </c>
      <c r="C63" s="60">
        <v>246</v>
      </c>
      <c r="D63" s="60"/>
      <c r="E63" s="60">
        <f t="shared" ref="E63:E67" si="17">C63+D63</f>
        <v>246</v>
      </c>
      <c r="F63" s="60">
        <v>246</v>
      </c>
      <c r="G63" s="60"/>
      <c r="H63" s="60">
        <f t="shared" ref="H63:H67" si="18">F63+G63</f>
        <v>246</v>
      </c>
      <c r="I63" s="60">
        <f t="shared" ref="I63" si="19">F63-C63</f>
        <v>0</v>
      </c>
      <c r="J63" s="60">
        <f t="shared" ref="J63" si="20">G63-D63</f>
        <v>0</v>
      </c>
      <c r="K63" s="60">
        <f t="shared" ref="K63:K67" si="21">I63+J63</f>
        <v>0</v>
      </c>
    </row>
    <row r="64" spans="1:11" ht="15.75" x14ac:dyDescent="0.25">
      <c r="A64" s="31"/>
      <c r="B64" s="16" t="s">
        <v>153</v>
      </c>
      <c r="C64" s="60">
        <v>370</v>
      </c>
      <c r="D64" s="60"/>
      <c r="E64" s="60">
        <f t="shared" si="17"/>
        <v>370</v>
      </c>
      <c r="F64" s="60">
        <v>370</v>
      </c>
      <c r="G64" s="60"/>
      <c r="H64" s="60">
        <f t="shared" si="18"/>
        <v>370</v>
      </c>
      <c r="I64" s="60">
        <f t="shared" ref="I64:I67" si="22">F64-C64</f>
        <v>0</v>
      </c>
      <c r="J64" s="60">
        <f t="shared" ref="J64:J67" si="23">G64-D64</f>
        <v>0</v>
      </c>
      <c r="K64" s="60">
        <f t="shared" si="21"/>
        <v>0</v>
      </c>
    </row>
    <row r="65" spans="1:12" ht="27.6" customHeight="1" x14ac:dyDescent="0.25">
      <c r="A65" s="31"/>
      <c r="B65" s="16" t="s">
        <v>96</v>
      </c>
      <c r="C65" s="60">
        <v>181</v>
      </c>
      <c r="D65" s="60"/>
      <c r="E65" s="60">
        <f t="shared" si="17"/>
        <v>181</v>
      </c>
      <c r="F65" s="60">
        <v>181</v>
      </c>
      <c r="G65" s="60"/>
      <c r="H65" s="60">
        <f t="shared" si="18"/>
        <v>181</v>
      </c>
      <c r="I65" s="60">
        <f t="shared" si="22"/>
        <v>0</v>
      </c>
      <c r="J65" s="60">
        <f t="shared" si="23"/>
        <v>0</v>
      </c>
      <c r="K65" s="60">
        <f t="shared" si="21"/>
        <v>0</v>
      </c>
    </row>
    <row r="66" spans="1:12" ht="46.5" customHeight="1" x14ac:dyDescent="0.25">
      <c r="A66" s="31"/>
      <c r="B66" s="16" t="s">
        <v>173</v>
      </c>
      <c r="C66" s="61">
        <v>152.03899999999999</v>
      </c>
      <c r="D66" s="61"/>
      <c r="E66" s="61">
        <f t="shared" si="17"/>
        <v>152.03899999999999</v>
      </c>
      <c r="F66" s="61">
        <v>152.03899999999999</v>
      </c>
      <c r="G66" s="61"/>
      <c r="H66" s="61">
        <f t="shared" si="18"/>
        <v>152.03899999999999</v>
      </c>
      <c r="I66" s="61">
        <f t="shared" si="22"/>
        <v>0</v>
      </c>
      <c r="J66" s="61">
        <f t="shared" si="23"/>
        <v>0</v>
      </c>
      <c r="K66" s="61">
        <f t="shared" si="21"/>
        <v>0</v>
      </c>
    </row>
    <row r="67" spans="1:12" ht="27.6" customHeight="1" x14ac:dyDescent="0.25">
      <c r="A67" s="21"/>
      <c r="B67" s="16" t="s">
        <v>154</v>
      </c>
      <c r="C67" s="60"/>
      <c r="D67" s="60">
        <v>5</v>
      </c>
      <c r="E67" s="60">
        <f t="shared" si="17"/>
        <v>5</v>
      </c>
      <c r="F67" s="60"/>
      <c r="G67" s="60">
        <v>5</v>
      </c>
      <c r="H67" s="60">
        <f t="shared" si="18"/>
        <v>5</v>
      </c>
      <c r="I67" s="60">
        <f t="shared" si="22"/>
        <v>0</v>
      </c>
      <c r="J67" s="60">
        <f t="shared" si="23"/>
        <v>0</v>
      </c>
      <c r="K67" s="60">
        <f t="shared" si="21"/>
        <v>0</v>
      </c>
    </row>
    <row r="68" spans="1:12" ht="28.15" customHeight="1" x14ac:dyDescent="0.2">
      <c r="A68" s="94" t="s">
        <v>164</v>
      </c>
      <c r="B68" s="83"/>
      <c r="C68" s="83"/>
      <c r="D68" s="83"/>
      <c r="E68" s="83"/>
      <c r="F68" s="83"/>
      <c r="G68" s="83"/>
      <c r="H68" s="83"/>
      <c r="I68" s="83"/>
      <c r="J68" s="83"/>
      <c r="K68" s="83"/>
    </row>
    <row r="69" spans="1:12" s="7" customFormat="1" ht="14.25" x14ac:dyDescent="0.2">
      <c r="A69" s="20" t="s">
        <v>117</v>
      </c>
      <c r="B69" s="20" t="s">
        <v>118</v>
      </c>
      <c r="C69" s="104"/>
      <c r="D69" s="104"/>
      <c r="E69" s="104"/>
      <c r="F69" s="104"/>
      <c r="G69" s="104"/>
      <c r="H69" s="104"/>
      <c r="I69" s="104"/>
      <c r="J69" s="104"/>
      <c r="K69" s="104"/>
    </row>
    <row r="70" spans="1:12" s="7" customFormat="1" ht="30" x14ac:dyDescent="0.25">
      <c r="A70" s="20"/>
      <c r="B70" s="16" t="s">
        <v>97</v>
      </c>
      <c r="C70" s="60">
        <v>6</v>
      </c>
      <c r="D70" s="60"/>
      <c r="E70" s="60">
        <f>C70+D70</f>
        <v>6</v>
      </c>
      <c r="F70" s="60">
        <v>6</v>
      </c>
      <c r="G70" s="60"/>
      <c r="H70" s="60">
        <f>F70+G70</f>
        <v>6</v>
      </c>
      <c r="I70" s="60">
        <f>F70-C70</f>
        <v>0</v>
      </c>
      <c r="J70" s="60">
        <f>G70-D70</f>
        <v>0</v>
      </c>
      <c r="K70" s="60">
        <f>I70+J70</f>
        <v>0</v>
      </c>
    </row>
    <row r="71" spans="1:12" s="7" customFormat="1" ht="15.75" x14ac:dyDescent="0.25">
      <c r="A71" s="20"/>
      <c r="B71" s="16" t="s">
        <v>98</v>
      </c>
      <c r="C71" s="60">
        <v>61600</v>
      </c>
      <c r="D71" s="60"/>
      <c r="E71" s="60">
        <f t="shared" ref="E71:E74" si="24">C71+D71</f>
        <v>61600</v>
      </c>
      <c r="F71" s="60">
        <v>61600</v>
      </c>
      <c r="G71" s="60"/>
      <c r="H71" s="60">
        <f t="shared" ref="H71:H74" si="25">F71+G71</f>
        <v>61600</v>
      </c>
      <c r="I71" s="60">
        <f t="shared" ref="I71:I74" si="26">F71-C71</f>
        <v>0</v>
      </c>
      <c r="J71" s="60">
        <f t="shared" ref="J71:J74" si="27">G71-D71</f>
        <v>0</v>
      </c>
      <c r="K71" s="60">
        <f t="shared" ref="K71:K74" si="28">I71+J71</f>
        <v>0</v>
      </c>
    </row>
    <row r="72" spans="1:12" s="38" customFormat="1" ht="45" x14ac:dyDescent="0.25">
      <c r="A72" s="36"/>
      <c r="B72" s="37" t="s">
        <v>158</v>
      </c>
      <c r="C72" s="61">
        <v>24.207999999999998</v>
      </c>
      <c r="D72" s="61">
        <v>1</v>
      </c>
      <c r="E72" s="61">
        <f t="shared" si="24"/>
        <v>25.207999999999998</v>
      </c>
      <c r="F72" s="61">
        <v>24.062999999999999</v>
      </c>
      <c r="G72" s="61">
        <v>1.2</v>
      </c>
      <c r="H72" s="61">
        <f t="shared" si="25"/>
        <v>25.262999999999998</v>
      </c>
      <c r="I72" s="61">
        <f t="shared" si="26"/>
        <v>-0.14499999999999957</v>
      </c>
      <c r="J72" s="61">
        <f t="shared" si="27"/>
        <v>0.19999999999999996</v>
      </c>
      <c r="K72" s="61">
        <f t="shared" si="28"/>
        <v>5.5000000000000382E-2</v>
      </c>
    </row>
    <row r="73" spans="1:12" s="40" customFormat="1" ht="45" x14ac:dyDescent="0.25">
      <c r="A73" s="39"/>
      <c r="B73" s="37" t="s">
        <v>159</v>
      </c>
      <c r="C73" s="61"/>
      <c r="D73" s="61">
        <v>0.95199999999999996</v>
      </c>
      <c r="E73" s="61">
        <f t="shared" si="24"/>
        <v>0.95199999999999996</v>
      </c>
      <c r="F73" s="61"/>
      <c r="G73" s="61">
        <v>0.95199999999999996</v>
      </c>
      <c r="H73" s="61">
        <f t="shared" si="25"/>
        <v>0.95199999999999996</v>
      </c>
      <c r="I73" s="61">
        <f t="shared" si="26"/>
        <v>0</v>
      </c>
      <c r="J73" s="61">
        <f t="shared" si="27"/>
        <v>0</v>
      </c>
      <c r="K73" s="61">
        <f t="shared" si="28"/>
        <v>0</v>
      </c>
    </row>
    <row r="74" spans="1:12" s="40" customFormat="1" ht="45" customHeight="1" x14ac:dyDescent="0.25">
      <c r="A74" s="39"/>
      <c r="B74" s="37" t="s">
        <v>160</v>
      </c>
      <c r="C74" s="61"/>
      <c r="D74" s="61">
        <v>21.2</v>
      </c>
      <c r="E74" s="61">
        <f t="shared" si="24"/>
        <v>21.2</v>
      </c>
      <c r="F74" s="61"/>
      <c r="G74" s="61">
        <v>21.2</v>
      </c>
      <c r="H74" s="61">
        <f t="shared" si="25"/>
        <v>21.2</v>
      </c>
      <c r="I74" s="61">
        <f t="shared" si="26"/>
        <v>0</v>
      </c>
      <c r="J74" s="61">
        <f t="shared" si="27"/>
        <v>0</v>
      </c>
      <c r="K74" s="61">
        <f t="shared" si="28"/>
        <v>0</v>
      </c>
    </row>
    <row r="75" spans="1:12" ht="48" customHeight="1" x14ac:dyDescent="0.2">
      <c r="A75" s="105" t="s">
        <v>179</v>
      </c>
      <c r="B75" s="106"/>
      <c r="C75" s="106"/>
      <c r="D75" s="106"/>
      <c r="E75" s="106"/>
      <c r="F75" s="106"/>
      <c r="G75" s="106"/>
      <c r="H75" s="106"/>
      <c r="I75" s="106"/>
      <c r="J75" s="106"/>
      <c r="K75" s="106"/>
    </row>
    <row r="76" spans="1:12" ht="19.899999999999999" customHeight="1" x14ac:dyDescent="0.2">
      <c r="A76" s="20">
        <v>4</v>
      </c>
      <c r="B76" s="22" t="s">
        <v>83</v>
      </c>
      <c r="C76" s="104"/>
      <c r="D76" s="104"/>
      <c r="E76" s="104"/>
      <c r="F76" s="104"/>
      <c r="G76" s="104"/>
      <c r="H76" s="104"/>
      <c r="I76" s="104"/>
      <c r="J76" s="104"/>
      <c r="K76" s="104"/>
    </row>
    <row r="77" spans="1:12" ht="36" customHeight="1" x14ac:dyDescent="0.2">
      <c r="A77" s="20"/>
      <c r="B77" s="23" t="s">
        <v>99</v>
      </c>
      <c r="C77" s="60">
        <v>200</v>
      </c>
      <c r="D77" s="60"/>
      <c r="E77" s="60">
        <f>C77+D77</f>
        <v>200</v>
      </c>
      <c r="F77" s="60">
        <v>200</v>
      </c>
      <c r="G77" s="60"/>
      <c r="H77" s="60">
        <f>F77+G77</f>
        <v>200</v>
      </c>
      <c r="I77" s="60">
        <f t="shared" ref="I77:J77" si="29">F77-C77</f>
        <v>0</v>
      </c>
      <c r="J77" s="60">
        <f t="shared" si="29"/>
        <v>0</v>
      </c>
      <c r="K77" s="60">
        <f>I77+J77</f>
        <v>0</v>
      </c>
    </row>
    <row r="78" spans="1:12" ht="72.599999999999994" customHeight="1" x14ac:dyDescent="0.25">
      <c r="A78" s="20"/>
      <c r="B78" s="16" t="s">
        <v>100</v>
      </c>
      <c r="C78" s="62">
        <f>100-0.33</f>
        <v>99.67</v>
      </c>
      <c r="D78" s="62"/>
      <c r="E78" s="62">
        <f t="shared" ref="E78:E81" si="30">C78+D78</f>
        <v>99.67</v>
      </c>
      <c r="F78" s="62">
        <f>100-0.33</f>
        <v>99.67</v>
      </c>
      <c r="G78" s="62"/>
      <c r="H78" s="62">
        <f>F78+G78</f>
        <v>99.67</v>
      </c>
      <c r="I78" s="60">
        <f>F78-C78</f>
        <v>0</v>
      </c>
      <c r="J78" s="60">
        <f t="shared" ref="J78:J81" si="31">G78-D78</f>
        <v>0</v>
      </c>
      <c r="K78" s="60">
        <f t="shared" ref="K78:K81" si="32">I78+J78</f>
        <v>0</v>
      </c>
      <c r="L78" s="2" t="s">
        <v>167</v>
      </c>
    </row>
    <row r="79" spans="1:12" ht="57" customHeight="1" x14ac:dyDescent="0.25">
      <c r="A79" s="20"/>
      <c r="B79" s="16" t="s">
        <v>101</v>
      </c>
      <c r="C79" s="60"/>
      <c r="D79" s="60">
        <v>3.77</v>
      </c>
      <c r="E79" s="60">
        <f t="shared" si="30"/>
        <v>3.77</v>
      </c>
      <c r="F79" s="60"/>
      <c r="G79" s="60">
        <v>3.77</v>
      </c>
      <c r="H79" s="60">
        <f t="shared" ref="H79:H81" si="33">F79+G79</f>
        <v>3.77</v>
      </c>
      <c r="I79" s="60">
        <f t="shared" ref="I79:I81" si="34">F79-C79</f>
        <v>0</v>
      </c>
      <c r="J79" s="60">
        <f t="shared" si="31"/>
        <v>0</v>
      </c>
      <c r="K79" s="60">
        <f t="shared" si="32"/>
        <v>0</v>
      </c>
    </row>
    <row r="80" spans="1:12" ht="30" hidden="1" x14ac:dyDescent="0.25">
      <c r="A80" s="32"/>
      <c r="B80" s="16" t="s">
        <v>155</v>
      </c>
      <c r="C80" s="60"/>
      <c r="D80" s="60"/>
      <c r="E80" s="60">
        <f t="shared" si="30"/>
        <v>0</v>
      </c>
      <c r="F80" s="60"/>
      <c r="G80" s="60"/>
      <c r="H80" s="60">
        <f t="shared" si="33"/>
        <v>0</v>
      </c>
      <c r="I80" s="60">
        <f t="shared" si="34"/>
        <v>0</v>
      </c>
      <c r="J80" s="60">
        <f t="shared" si="31"/>
        <v>0</v>
      </c>
      <c r="K80" s="60">
        <f t="shared" si="32"/>
        <v>0</v>
      </c>
    </row>
    <row r="81" spans="1:11" ht="45" x14ac:dyDescent="0.25">
      <c r="A81" s="32"/>
      <c r="B81" s="16" t="s">
        <v>156</v>
      </c>
      <c r="C81" s="60"/>
      <c r="D81" s="60">
        <v>100</v>
      </c>
      <c r="E81" s="60">
        <f t="shared" si="30"/>
        <v>100</v>
      </c>
      <c r="F81" s="60"/>
      <c r="G81" s="60">
        <v>100</v>
      </c>
      <c r="H81" s="60">
        <f t="shared" si="33"/>
        <v>100</v>
      </c>
      <c r="I81" s="60">
        <f t="shared" si="34"/>
        <v>0</v>
      </c>
      <c r="J81" s="60">
        <f t="shared" si="31"/>
        <v>0</v>
      </c>
      <c r="K81" s="60">
        <f t="shared" si="32"/>
        <v>0</v>
      </c>
    </row>
    <row r="82" spans="1:11" ht="30.75" customHeight="1" x14ac:dyDescent="0.2">
      <c r="A82" s="108" t="s">
        <v>168</v>
      </c>
      <c r="B82" s="102"/>
      <c r="C82" s="102"/>
      <c r="D82" s="102"/>
      <c r="E82" s="102"/>
      <c r="F82" s="102"/>
      <c r="G82" s="102"/>
      <c r="H82" s="102"/>
      <c r="I82" s="102"/>
      <c r="J82" s="102"/>
      <c r="K82" s="102"/>
    </row>
    <row r="83" spans="1:11" ht="33" customHeight="1" x14ac:dyDescent="0.2">
      <c r="A83" s="107" t="s">
        <v>105</v>
      </c>
      <c r="B83" s="104"/>
      <c r="C83" s="104"/>
      <c r="D83" s="104"/>
      <c r="E83" s="104"/>
      <c r="F83" s="104"/>
      <c r="G83" s="104"/>
      <c r="H83" s="104"/>
      <c r="I83" s="104"/>
      <c r="J83" s="104"/>
      <c r="K83" s="104"/>
    </row>
    <row r="84" spans="1:11" ht="22.5" customHeight="1" x14ac:dyDescent="0.2">
      <c r="A84" s="101" t="s">
        <v>80</v>
      </c>
      <c r="B84" s="101"/>
      <c r="C84" s="101"/>
      <c r="D84" s="101"/>
      <c r="E84" s="101"/>
      <c r="F84" s="101"/>
      <c r="G84" s="101"/>
      <c r="H84" s="101"/>
      <c r="I84" s="101"/>
      <c r="J84" s="101"/>
      <c r="K84" s="101"/>
    </row>
    <row r="85" spans="1:11" ht="18.75" customHeight="1" x14ac:dyDescent="0.2">
      <c r="A85" s="84" t="s">
        <v>61</v>
      </c>
      <c r="B85" s="84"/>
      <c r="C85" s="84"/>
      <c r="D85" s="84"/>
      <c r="E85" s="84"/>
      <c r="F85" s="84"/>
      <c r="G85" s="84"/>
      <c r="H85" s="84"/>
      <c r="I85" s="84"/>
      <c r="J85" s="84"/>
      <c r="K85" s="84"/>
    </row>
    <row r="86" spans="1:11" ht="37.5" customHeight="1" x14ac:dyDescent="0.2">
      <c r="A86" s="101" t="s">
        <v>62</v>
      </c>
      <c r="B86" s="101"/>
      <c r="C86" s="101"/>
      <c r="D86" s="101"/>
      <c r="E86" s="101"/>
      <c r="F86" s="101"/>
      <c r="G86" s="101"/>
      <c r="H86" s="101"/>
      <c r="I86" s="101"/>
      <c r="J86" s="101"/>
      <c r="K86" s="101"/>
    </row>
    <row r="87" spans="1:11" ht="17.45" customHeight="1" x14ac:dyDescent="0.2">
      <c r="A87" s="102" t="s">
        <v>106</v>
      </c>
      <c r="B87" s="83"/>
      <c r="C87" s="83"/>
      <c r="D87" s="83"/>
      <c r="E87" s="83"/>
      <c r="F87" s="83"/>
      <c r="G87" s="83"/>
      <c r="H87" s="83"/>
      <c r="I87" s="83"/>
      <c r="J87" s="83"/>
      <c r="K87" s="83"/>
    </row>
    <row r="88" spans="1:11" ht="28.15" customHeight="1" x14ac:dyDescent="0.2">
      <c r="A88" s="83" t="s">
        <v>108</v>
      </c>
      <c r="B88" s="83" t="s">
        <v>109</v>
      </c>
      <c r="C88" s="86" t="s">
        <v>119</v>
      </c>
      <c r="D88" s="86"/>
      <c r="E88" s="86"/>
      <c r="F88" s="86" t="s">
        <v>120</v>
      </c>
      <c r="G88" s="86"/>
      <c r="H88" s="86"/>
      <c r="I88" s="103" t="s">
        <v>63</v>
      </c>
      <c r="J88" s="86"/>
      <c r="K88" s="86"/>
    </row>
    <row r="89" spans="1:11" s="5" customFormat="1" ht="20.45" customHeight="1" x14ac:dyDescent="0.2">
      <c r="A89" s="83"/>
      <c r="B89" s="83"/>
      <c r="C89" s="19" t="s">
        <v>42</v>
      </c>
      <c r="D89" s="19" t="s">
        <v>43</v>
      </c>
      <c r="E89" s="19" t="s">
        <v>44</v>
      </c>
      <c r="F89" s="19" t="s">
        <v>42</v>
      </c>
      <c r="G89" s="19" t="s">
        <v>43</v>
      </c>
      <c r="H89" s="19" t="s">
        <v>44</v>
      </c>
      <c r="I89" s="19" t="s">
        <v>42</v>
      </c>
      <c r="J89" s="19" t="s">
        <v>43</v>
      </c>
      <c r="K89" s="19" t="s">
        <v>44</v>
      </c>
    </row>
    <row r="90" spans="1:11" ht="23.25" customHeight="1" x14ac:dyDescent="0.2">
      <c r="A90" s="21"/>
      <c r="B90" s="21" t="s">
        <v>121</v>
      </c>
      <c r="C90" s="53">
        <f>SUM(C94:C96)</f>
        <v>12597.143</v>
      </c>
      <c r="D90" s="53">
        <f>SUM(D94:D96)</f>
        <v>827.09299999999996</v>
      </c>
      <c r="E90" s="53">
        <f>C90+D90</f>
        <v>13424.236000000001</v>
      </c>
      <c r="F90" s="53">
        <f>SUM(F94:F96)</f>
        <v>14822.5</v>
      </c>
      <c r="G90" s="53">
        <f>SUM(G94:G96)</f>
        <v>739.2</v>
      </c>
      <c r="H90" s="53">
        <f>F90+G90</f>
        <v>15561.7</v>
      </c>
      <c r="I90" s="53">
        <f>F90/C90*100-100</f>
        <v>17.66556908975312</v>
      </c>
      <c r="J90" s="53">
        <f>G90/D90*100-100</f>
        <v>-10.626737259292469</v>
      </c>
      <c r="K90" s="53">
        <f>H90/E90*100-100</f>
        <v>15.922425678452015</v>
      </c>
    </row>
    <row r="91" spans="1:11" ht="28.9" customHeight="1" x14ac:dyDescent="0.2">
      <c r="A91" s="84" t="s">
        <v>64</v>
      </c>
      <c r="B91" s="84"/>
      <c r="C91" s="84"/>
      <c r="D91" s="84"/>
      <c r="E91" s="84"/>
      <c r="F91" s="84"/>
      <c r="G91" s="84"/>
      <c r="H91" s="84"/>
      <c r="I91" s="84"/>
      <c r="J91" s="84"/>
      <c r="K91" s="84"/>
    </row>
    <row r="92" spans="1:11" ht="105" customHeight="1" x14ac:dyDescent="0.2">
      <c r="A92" s="85" t="s">
        <v>169</v>
      </c>
      <c r="B92" s="85"/>
      <c r="C92" s="85"/>
      <c r="D92" s="85"/>
      <c r="E92" s="85"/>
      <c r="F92" s="85"/>
      <c r="G92" s="85"/>
      <c r="H92" s="85"/>
      <c r="I92" s="85"/>
      <c r="J92" s="85"/>
      <c r="K92" s="85"/>
    </row>
    <row r="93" spans="1:11" ht="15" x14ac:dyDescent="0.2">
      <c r="A93" s="21"/>
      <c r="B93" s="21" t="s">
        <v>122</v>
      </c>
      <c r="C93" s="21"/>
      <c r="D93" s="21"/>
      <c r="E93" s="21"/>
      <c r="F93" s="24"/>
      <c r="G93" s="24"/>
      <c r="H93" s="24"/>
      <c r="I93" s="24"/>
      <c r="J93" s="24"/>
      <c r="K93" s="24"/>
    </row>
    <row r="94" spans="1:11" ht="62.45" customHeight="1" x14ac:dyDescent="0.2">
      <c r="A94" s="21"/>
      <c r="B94" s="25" t="s">
        <v>102</v>
      </c>
      <c r="C94" s="53">
        <v>12445.103999999999</v>
      </c>
      <c r="D94" s="53">
        <v>812.09299999999996</v>
      </c>
      <c r="E94" s="53">
        <f>C94+D94</f>
        <v>13257.197</v>
      </c>
      <c r="F94" s="53">
        <f>F19</f>
        <v>14822.5</v>
      </c>
      <c r="G94" s="53">
        <f>G19</f>
        <v>633.20000000000005</v>
      </c>
      <c r="H94" s="53">
        <f>F94+G94</f>
        <v>15455.7</v>
      </c>
      <c r="I94" s="53">
        <f>F94/C94*100-100</f>
        <v>19.103062537685503</v>
      </c>
      <c r="J94" s="53">
        <f>G94/D94*100-100</f>
        <v>-22.028634651450005</v>
      </c>
      <c r="K94" s="53">
        <f>H94/E94*100-100</f>
        <v>16.583467832604441</v>
      </c>
    </row>
    <row r="95" spans="1:11" ht="30" x14ac:dyDescent="0.2">
      <c r="A95" s="31"/>
      <c r="B95" s="33" t="s">
        <v>148</v>
      </c>
      <c r="C95" s="54">
        <v>152.03899999999999</v>
      </c>
      <c r="D95" s="54"/>
      <c r="E95" s="54">
        <f t="shared" ref="E95:E96" si="35">C95+D95</f>
        <v>152.03899999999999</v>
      </c>
      <c r="F95" s="54"/>
      <c r="G95" s="54"/>
      <c r="H95" s="54">
        <f t="shared" ref="H95:H96" si="36">F95+G95</f>
        <v>0</v>
      </c>
      <c r="I95" s="57">
        <f>F95/C95*100-100</f>
        <v>-100</v>
      </c>
      <c r="J95" s="58"/>
      <c r="K95" s="57">
        <f>H95/E95*100-100</f>
        <v>-100</v>
      </c>
    </row>
    <row r="96" spans="1:11" ht="30" x14ac:dyDescent="0.2">
      <c r="A96" s="31"/>
      <c r="B96" s="33" t="s">
        <v>149</v>
      </c>
      <c r="C96" s="54"/>
      <c r="D96" s="54">
        <v>15</v>
      </c>
      <c r="E96" s="54">
        <f t="shared" si="35"/>
        <v>15</v>
      </c>
      <c r="F96" s="54"/>
      <c r="G96" s="54">
        <v>106</v>
      </c>
      <c r="H96" s="54">
        <f t="shared" si="36"/>
        <v>106</v>
      </c>
      <c r="I96" s="53"/>
      <c r="J96" s="53">
        <f>G96/D96*100-100</f>
        <v>606.66666666666663</v>
      </c>
      <c r="K96" s="53">
        <f t="shared" ref="K96" si="37">H96/E96*100-100</f>
        <v>606.66666666666663</v>
      </c>
    </row>
    <row r="97" spans="1:11" ht="30.6" customHeight="1" x14ac:dyDescent="0.2">
      <c r="A97" s="84" t="s">
        <v>66</v>
      </c>
      <c r="B97" s="86"/>
      <c r="C97" s="86"/>
      <c r="D97" s="86"/>
      <c r="E97" s="86"/>
      <c r="F97" s="86"/>
      <c r="G97" s="86"/>
      <c r="H97" s="86"/>
      <c r="I97" s="86"/>
      <c r="J97" s="86"/>
      <c r="K97" s="86"/>
    </row>
    <row r="98" spans="1:11" ht="120.75" customHeight="1" x14ac:dyDescent="0.2">
      <c r="A98" s="87" t="s">
        <v>186</v>
      </c>
      <c r="B98" s="87"/>
      <c r="C98" s="87"/>
      <c r="D98" s="87"/>
      <c r="E98" s="87"/>
      <c r="F98" s="87"/>
      <c r="G98" s="87"/>
      <c r="H98" s="87"/>
      <c r="I98" s="87"/>
      <c r="J98" s="87"/>
      <c r="K98" s="87"/>
    </row>
    <row r="99" spans="1:11" s="7" customFormat="1" ht="14.25" x14ac:dyDescent="0.2">
      <c r="A99" s="26" t="s">
        <v>113</v>
      </c>
      <c r="B99" s="20" t="s">
        <v>114</v>
      </c>
      <c r="C99" s="95"/>
      <c r="D99" s="95"/>
      <c r="E99" s="96"/>
      <c r="F99" s="97"/>
      <c r="G99" s="95"/>
      <c r="H99" s="96"/>
      <c r="I99" s="98"/>
      <c r="J99" s="99"/>
      <c r="K99" s="100"/>
    </row>
    <row r="100" spans="1:11" s="7" customFormat="1" ht="15.75" x14ac:dyDescent="0.25">
      <c r="A100" s="26"/>
      <c r="B100" s="16" t="s">
        <v>86</v>
      </c>
      <c r="C100" s="60">
        <v>2</v>
      </c>
      <c r="D100" s="60"/>
      <c r="E100" s="60">
        <f>C100+D100</f>
        <v>2</v>
      </c>
      <c r="F100" s="60">
        <v>2</v>
      </c>
      <c r="G100" s="60"/>
      <c r="H100" s="60">
        <f>F100+G100</f>
        <v>2</v>
      </c>
      <c r="I100" s="54">
        <f t="shared" ref="I100:J111" si="38">F100/C100*100-100</f>
        <v>0</v>
      </c>
      <c r="J100" s="63"/>
      <c r="K100" s="54">
        <f t="shared" ref="K100:K109" si="39">H100/E100*100-100</f>
        <v>0</v>
      </c>
    </row>
    <row r="101" spans="1:11" s="7" customFormat="1" ht="15.75" x14ac:dyDescent="0.25">
      <c r="A101" s="26"/>
      <c r="B101" s="16" t="s">
        <v>87</v>
      </c>
      <c r="C101" s="60">
        <v>1</v>
      </c>
      <c r="D101" s="60"/>
      <c r="E101" s="60">
        <f t="shared" ref="E101:E111" si="40">C101+D101</f>
        <v>1</v>
      </c>
      <c r="F101" s="60">
        <v>1</v>
      </c>
      <c r="G101" s="60"/>
      <c r="H101" s="60">
        <f t="shared" ref="H101:H111" si="41">F101+G101</f>
        <v>1</v>
      </c>
      <c r="I101" s="54">
        <f t="shared" si="38"/>
        <v>0</v>
      </c>
      <c r="J101" s="63"/>
      <c r="K101" s="54">
        <f t="shared" si="39"/>
        <v>0</v>
      </c>
    </row>
    <row r="102" spans="1:11" s="7" customFormat="1" ht="15.75" x14ac:dyDescent="0.25">
      <c r="A102" s="26"/>
      <c r="B102" s="16" t="s">
        <v>88</v>
      </c>
      <c r="C102" s="60">
        <v>1</v>
      </c>
      <c r="D102" s="60"/>
      <c r="E102" s="60">
        <f t="shared" si="40"/>
        <v>1</v>
      </c>
      <c r="F102" s="60">
        <v>1</v>
      </c>
      <c r="G102" s="60"/>
      <c r="H102" s="60">
        <f t="shared" si="41"/>
        <v>1</v>
      </c>
      <c r="I102" s="54">
        <f t="shared" si="38"/>
        <v>0</v>
      </c>
      <c r="J102" s="63"/>
      <c r="K102" s="54">
        <f t="shared" si="39"/>
        <v>0</v>
      </c>
    </row>
    <row r="103" spans="1:11" s="7" customFormat="1" ht="30" x14ac:dyDescent="0.25">
      <c r="A103" s="26"/>
      <c r="B103" s="16" t="s">
        <v>89</v>
      </c>
      <c r="C103" s="60">
        <v>126.7</v>
      </c>
      <c r="D103" s="60">
        <v>1.5</v>
      </c>
      <c r="E103" s="60">
        <f t="shared" si="40"/>
        <v>128.19999999999999</v>
      </c>
      <c r="F103" s="60">
        <v>127.7</v>
      </c>
      <c r="G103" s="60">
        <v>1</v>
      </c>
      <c r="H103" s="60">
        <f t="shared" si="41"/>
        <v>128.69999999999999</v>
      </c>
      <c r="I103" s="54">
        <f t="shared" si="38"/>
        <v>0.78926598263615233</v>
      </c>
      <c r="J103" s="54">
        <f t="shared" ref="J103:J105" si="42">G103/D103*100-100</f>
        <v>-33.333333333333343</v>
      </c>
      <c r="K103" s="54">
        <f t="shared" si="39"/>
        <v>0.39001560062401097</v>
      </c>
    </row>
    <row r="104" spans="1:11" s="7" customFormat="1" ht="30" x14ac:dyDescent="0.25">
      <c r="A104" s="26"/>
      <c r="B104" s="16" t="s">
        <v>90</v>
      </c>
      <c r="C104" s="60">
        <v>5</v>
      </c>
      <c r="D104" s="60"/>
      <c r="E104" s="60">
        <f t="shared" si="40"/>
        <v>5</v>
      </c>
      <c r="F104" s="60">
        <v>5</v>
      </c>
      <c r="G104" s="60"/>
      <c r="H104" s="60">
        <f t="shared" si="41"/>
        <v>5</v>
      </c>
      <c r="I104" s="54">
        <f t="shared" si="38"/>
        <v>0</v>
      </c>
      <c r="J104" s="54"/>
      <c r="K104" s="54">
        <f t="shared" si="39"/>
        <v>0</v>
      </c>
    </row>
    <row r="105" spans="1:11" s="7" customFormat="1" ht="30" x14ac:dyDescent="0.25">
      <c r="A105" s="26"/>
      <c r="B105" s="16" t="s">
        <v>91</v>
      </c>
      <c r="C105" s="60">
        <v>99.2</v>
      </c>
      <c r="D105" s="60">
        <v>1.5</v>
      </c>
      <c r="E105" s="60">
        <f t="shared" si="40"/>
        <v>100.7</v>
      </c>
      <c r="F105" s="60">
        <v>99.7</v>
      </c>
      <c r="G105" s="60">
        <v>1</v>
      </c>
      <c r="H105" s="60">
        <f t="shared" si="41"/>
        <v>100.7</v>
      </c>
      <c r="I105" s="54">
        <f t="shared" si="38"/>
        <v>0.50403225806452667</v>
      </c>
      <c r="J105" s="54">
        <f t="shared" si="42"/>
        <v>-33.333333333333343</v>
      </c>
      <c r="K105" s="54">
        <f t="shared" si="39"/>
        <v>0</v>
      </c>
    </row>
    <row r="106" spans="1:11" s="7" customFormat="1" ht="45" x14ac:dyDescent="0.25">
      <c r="A106" s="26"/>
      <c r="B106" s="16" t="s">
        <v>92</v>
      </c>
      <c r="C106" s="60">
        <v>22.5</v>
      </c>
      <c r="D106" s="60"/>
      <c r="E106" s="60">
        <f t="shared" si="40"/>
        <v>22.5</v>
      </c>
      <c r="F106" s="60">
        <v>23</v>
      </c>
      <c r="G106" s="60"/>
      <c r="H106" s="60">
        <f t="shared" si="41"/>
        <v>23</v>
      </c>
      <c r="I106" s="54">
        <f t="shared" si="38"/>
        <v>2.2222222222222143</v>
      </c>
      <c r="J106" s="54"/>
      <c r="K106" s="54">
        <f t="shared" si="39"/>
        <v>2.2222222222222143</v>
      </c>
    </row>
    <row r="107" spans="1:11" s="7" customFormat="1" ht="30" x14ac:dyDescent="0.25">
      <c r="A107" s="26"/>
      <c r="B107" s="16" t="s">
        <v>93</v>
      </c>
      <c r="C107" s="60">
        <v>8</v>
      </c>
      <c r="D107" s="60"/>
      <c r="E107" s="60">
        <f t="shared" si="40"/>
        <v>8</v>
      </c>
      <c r="F107" s="60">
        <v>7</v>
      </c>
      <c r="G107" s="60"/>
      <c r="H107" s="60">
        <f t="shared" si="41"/>
        <v>7</v>
      </c>
      <c r="I107" s="54">
        <f t="shared" si="38"/>
        <v>-12.5</v>
      </c>
      <c r="J107" s="54"/>
      <c r="K107" s="54">
        <f t="shared" si="39"/>
        <v>-12.5</v>
      </c>
    </row>
    <row r="108" spans="1:11" s="7" customFormat="1" ht="15.75" x14ac:dyDescent="0.25">
      <c r="A108" s="26"/>
      <c r="B108" s="16" t="s">
        <v>94</v>
      </c>
      <c r="C108" s="60">
        <v>67</v>
      </c>
      <c r="D108" s="60"/>
      <c r="E108" s="60">
        <f t="shared" si="40"/>
        <v>67</v>
      </c>
      <c r="F108" s="60">
        <v>56</v>
      </c>
      <c r="G108" s="60"/>
      <c r="H108" s="60">
        <f t="shared" si="41"/>
        <v>56</v>
      </c>
      <c r="I108" s="54">
        <f t="shared" si="38"/>
        <v>-16.417910447761201</v>
      </c>
      <c r="J108" s="54"/>
      <c r="K108" s="54">
        <f t="shared" si="39"/>
        <v>-16.417910447761201</v>
      </c>
    </row>
    <row r="109" spans="1:11" s="7" customFormat="1" ht="42" customHeight="1" x14ac:dyDescent="0.25">
      <c r="A109" s="26"/>
      <c r="B109" s="16" t="s">
        <v>171</v>
      </c>
      <c r="C109" s="61">
        <v>12445.103999999999</v>
      </c>
      <c r="D109" s="61">
        <v>827.09299999999996</v>
      </c>
      <c r="E109" s="61">
        <f t="shared" si="40"/>
        <v>13272.197</v>
      </c>
      <c r="F109" s="61">
        <v>14822.539000000001</v>
      </c>
      <c r="G109" s="61">
        <v>739.173</v>
      </c>
      <c r="H109" s="61">
        <f t="shared" si="41"/>
        <v>15561.712000000001</v>
      </c>
      <c r="I109" s="53">
        <f t="shared" si="38"/>
        <v>19.103375913933718</v>
      </c>
      <c r="J109" s="53">
        <f t="shared" si="38"/>
        <v>-10.630001704765974</v>
      </c>
      <c r="K109" s="53">
        <f t="shared" si="39"/>
        <v>17.250459739257934</v>
      </c>
    </row>
    <row r="110" spans="1:11" s="7" customFormat="1" ht="41.25" customHeight="1" x14ac:dyDescent="0.25">
      <c r="A110" s="26"/>
      <c r="B110" s="16" t="s">
        <v>172</v>
      </c>
      <c r="C110" s="61"/>
      <c r="D110" s="61">
        <v>676.11699999999996</v>
      </c>
      <c r="E110" s="61">
        <f t="shared" si="40"/>
        <v>676.11699999999996</v>
      </c>
      <c r="F110" s="61"/>
      <c r="G110" s="61">
        <v>586.178</v>
      </c>
      <c r="H110" s="61">
        <f t="shared" ref="H110" si="43">F110+G110</f>
        <v>586.178</v>
      </c>
      <c r="I110" s="53"/>
      <c r="J110" s="53">
        <f t="shared" si="38"/>
        <v>-13.302283480521865</v>
      </c>
      <c r="K110" s="53">
        <f t="shared" ref="K110:K111" si="44">H110/E110*100-100</f>
        <v>-13.302283480521865</v>
      </c>
    </row>
    <row r="111" spans="1:11" s="7" customFormat="1" ht="29.25" customHeight="1" x14ac:dyDescent="0.25">
      <c r="A111" s="26"/>
      <c r="B111" s="16" t="s">
        <v>174</v>
      </c>
      <c r="C111" s="61">
        <v>152.03899999999999</v>
      </c>
      <c r="D111" s="61"/>
      <c r="E111" s="61">
        <f t="shared" si="40"/>
        <v>152.03899999999999</v>
      </c>
      <c r="F111" s="61"/>
      <c r="G111" s="61"/>
      <c r="H111" s="61">
        <f t="shared" si="41"/>
        <v>0</v>
      </c>
      <c r="I111" s="57">
        <f t="shared" si="38"/>
        <v>-100</v>
      </c>
      <c r="J111" s="58"/>
      <c r="K111" s="57">
        <f t="shared" si="44"/>
        <v>-100</v>
      </c>
    </row>
    <row r="112" spans="1:11" s="7" customFormat="1" ht="15.75" x14ac:dyDescent="0.2">
      <c r="A112" s="26" t="s">
        <v>115</v>
      </c>
      <c r="B112" s="20" t="s">
        <v>116</v>
      </c>
      <c r="C112" s="64"/>
      <c r="D112" s="64"/>
      <c r="E112" s="64"/>
      <c r="F112" s="64"/>
      <c r="G112" s="64"/>
      <c r="H112" s="64"/>
      <c r="I112" s="65"/>
      <c r="J112" s="66"/>
      <c r="K112" s="65"/>
    </row>
    <row r="113" spans="1:12" ht="45" x14ac:dyDescent="0.25">
      <c r="A113" s="27"/>
      <c r="B113" s="16" t="s">
        <v>95</v>
      </c>
      <c r="C113" s="60">
        <v>618</v>
      </c>
      <c r="D113" s="60"/>
      <c r="E113" s="60">
        <f t="shared" ref="E113:E118" si="45">C113+D113</f>
        <v>618</v>
      </c>
      <c r="F113" s="60">
        <v>616</v>
      </c>
      <c r="G113" s="60"/>
      <c r="H113" s="60">
        <f t="shared" ref="H113:H114" si="46">F113+G113</f>
        <v>616</v>
      </c>
      <c r="I113" s="66">
        <f t="shared" ref="I113" si="47">F113/C113*100-100</f>
        <v>-0.32362459546925493</v>
      </c>
      <c r="J113" s="66"/>
      <c r="K113" s="66">
        <f t="shared" ref="K113" si="48">H113/E113*100-100</f>
        <v>-0.32362459546925493</v>
      </c>
    </row>
    <row r="114" spans="1:12" ht="13.9" customHeight="1" x14ac:dyDescent="0.25">
      <c r="A114" s="27"/>
      <c r="B114" s="16" t="s">
        <v>152</v>
      </c>
      <c r="C114" s="60">
        <v>247</v>
      </c>
      <c r="D114" s="60"/>
      <c r="E114" s="60">
        <f t="shared" si="45"/>
        <v>247</v>
      </c>
      <c r="F114" s="60">
        <v>246</v>
      </c>
      <c r="G114" s="60"/>
      <c r="H114" s="60">
        <f t="shared" si="46"/>
        <v>246</v>
      </c>
      <c r="I114" s="66">
        <f t="shared" ref="I114:I115" si="49">F114/C114*100-100</f>
        <v>-0.40485829959514774</v>
      </c>
      <c r="J114" s="66"/>
      <c r="K114" s="66">
        <f t="shared" ref="K114:K115" si="50">H114/E114*100-100</f>
        <v>-0.40485829959514774</v>
      </c>
    </row>
    <row r="115" spans="1:12" ht="12.6" customHeight="1" x14ac:dyDescent="0.25">
      <c r="A115" s="27"/>
      <c r="B115" s="16" t="s">
        <v>153</v>
      </c>
      <c r="C115" s="60">
        <v>371</v>
      </c>
      <c r="D115" s="60"/>
      <c r="E115" s="60">
        <f t="shared" si="45"/>
        <v>371</v>
      </c>
      <c r="F115" s="60">
        <v>370</v>
      </c>
      <c r="G115" s="60"/>
      <c r="H115" s="60">
        <f t="shared" ref="H115:H118" si="51">F115+G115</f>
        <v>370</v>
      </c>
      <c r="I115" s="66">
        <f t="shared" si="49"/>
        <v>-0.26954177897574993</v>
      </c>
      <c r="J115" s="66"/>
      <c r="K115" s="66">
        <f t="shared" si="50"/>
        <v>-0.26954177897574993</v>
      </c>
    </row>
    <row r="116" spans="1:12" ht="27.6" customHeight="1" x14ac:dyDescent="0.25">
      <c r="A116" s="27"/>
      <c r="B116" s="16" t="s">
        <v>96</v>
      </c>
      <c r="C116" s="60">
        <v>185</v>
      </c>
      <c r="D116" s="60"/>
      <c r="E116" s="60">
        <f t="shared" si="45"/>
        <v>185</v>
      </c>
      <c r="F116" s="60">
        <v>181</v>
      </c>
      <c r="G116" s="60"/>
      <c r="H116" s="60">
        <f t="shared" si="51"/>
        <v>181</v>
      </c>
      <c r="I116" s="66">
        <f t="shared" ref="I116:I117" si="52">F116/C116*100-100</f>
        <v>-2.1621621621621614</v>
      </c>
      <c r="J116" s="66"/>
      <c r="K116" s="66">
        <f t="shared" ref="K116:K117" si="53">H116/E116*100-100</f>
        <v>-2.1621621621621614</v>
      </c>
    </row>
    <row r="117" spans="1:12" ht="27.75" customHeight="1" x14ac:dyDescent="0.25">
      <c r="A117" s="27"/>
      <c r="B117" s="16" t="s">
        <v>175</v>
      </c>
      <c r="C117" s="67">
        <v>152</v>
      </c>
      <c r="D117" s="60"/>
      <c r="E117" s="67">
        <f t="shared" si="45"/>
        <v>152</v>
      </c>
      <c r="F117" s="67"/>
      <c r="G117" s="60"/>
      <c r="H117" s="67">
        <f t="shared" si="51"/>
        <v>0</v>
      </c>
      <c r="I117" s="66">
        <f t="shared" si="52"/>
        <v>-100</v>
      </c>
      <c r="J117" s="68"/>
      <c r="K117" s="66">
        <f t="shared" si="53"/>
        <v>-100</v>
      </c>
    </row>
    <row r="118" spans="1:12" ht="27.6" customHeight="1" x14ac:dyDescent="0.25">
      <c r="A118" s="27"/>
      <c r="B118" s="16" t="s">
        <v>154</v>
      </c>
      <c r="C118" s="60"/>
      <c r="D118" s="60">
        <v>1</v>
      </c>
      <c r="E118" s="60">
        <f t="shared" si="45"/>
        <v>1</v>
      </c>
      <c r="F118" s="60"/>
      <c r="G118" s="60">
        <v>5</v>
      </c>
      <c r="H118" s="60">
        <f t="shared" si="51"/>
        <v>5</v>
      </c>
      <c r="I118" s="67"/>
      <c r="J118" s="67">
        <f t="shared" ref="J118" si="54">G118/D118*100-100</f>
        <v>400</v>
      </c>
      <c r="K118" s="67">
        <f t="shared" ref="K118" si="55">H118/E118*100-100</f>
        <v>400</v>
      </c>
    </row>
    <row r="119" spans="1:12" s="7" customFormat="1" ht="15.75" x14ac:dyDescent="0.2">
      <c r="A119" s="26" t="s">
        <v>117</v>
      </c>
      <c r="B119" s="20" t="s">
        <v>118</v>
      </c>
      <c r="C119" s="64"/>
      <c r="D119" s="64"/>
      <c r="E119" s="64"/>
      <c r="F119" s="64"/>
      <c r="G119" s="64"/>
      <c r="H119" s="64"/>
      <c r="I119" s="69"/>
      <c r="J119" s="67"/>
      <c r="K119" s="69"/>
    </row>
    <row r="120" spans="1:12" s="7" customFormat="1" ht="30" x14ac:dyDescent="0.25">
      <c r="A120" s="26"/>
      <c r="B120" s="16" t="s">
        <v>97</v>
      </c>
      <c r="C120" s="60">
        <v>6</v>
      </c>
      <c r="D120" s="60"/>
      <c r="E120" s="60">
        <f t="shared" ref="E120:E124" si="56">C120+D120</f>
        <v>6</v>
      </c>
      <c r="F120" s="60">
        <v>6</v>
      </c>
      <c r="G120" s="60"/>
      <c r="H120" s="60">
        <f t="shared" ref="H120:H128" si="57">F120+G120</f>
        <v>6</v>
      </c>
      <c r="I120" s="54">
        <f t="shared" ref="I120" si="58">F120/C120*100-100</f>
        <v>0</v>
      </c>
      <c r="J120" s="54"/>
      <c r="K120" s="54">
        <f t="shared" ref="K120" si="59">H120/E120*100-100</f>
        <v>0</v>
      </c>
    </row>
    <row r="121" spans="1:12" s="7" customFormat="1" ht="15.75" x14ac:dyDescent="0.25">
      <c r="A121" s="26"/>
      <c r="B121" s="16" t="s">
        <v>98</v>
      </c>
      <c r="C121" s="60">
        <v>62926</v>
      </c>
      <c r="D121" s="60"/>
      <c r="E121" s="60">
        <f t="shared" si="56"/>
        <v>62926</v>
      </c>
      <c r="F121" s="60">
        <v>61600</v>
      </c>
      <c r="G121" s="60"/>
      <c r="H121" s="60">
        <f t="shared" si="57"/>
        <v>61600</v>
      </c>
      <c r="I121" s="54">
        <f t="shared" ref="I121:J122" si="60">F121/C121*100-100</f>
        <v>-2.1072370721164475</v>
      </c>
      <c r="J121" s="54"/>
      <c r="K121" s="54">
        <f t="shared" ref="K121:K122" si="61">H121/E121*100-100</f>
        <v>-2.1072370721164475</v>
      </c>
    </row>
    <row r="122" spans="1:12" s="7" customFormat="1" ht="45" x14ac:dyDescent="0.25">
      <c r="A122" s="26"/>
      <c r="B122" s="16" t="s">
        <v>158</v>
      </c>
      <c r="C122" s="61">
        <v>20.137</v>
      </c>
      <c r="D122" s="61">
        <v>1.3380000000000001</v>
      </c>
      <c r="E122" s="61">
        <f t="shared" si="56"/>
        <v>21.475000000000001</v>
      </c>
      <c r="F122" s="61">
        <v>24.062999999999999</v>
      </c>
      <c r="G122" s="61">
        <v>1.2</v>
      </c>
      <c r="H122" s="61">
        <f t="shared" si="57"/>
        <v>25.262999999999998</v>
      </c>
      <c r="I122" s="53">
        <f t="shared" si="60"/>
        <v>19.49644932214332</v>
      </c>
      <c r="J122" s="53">
        <f t="shared" si="60"/>
        <v>-10.313901345291484</v>
      </c>
      <c r="K122" s="53">
        <f t="shared" si="61"/>
        <v>17.639115250291027</v>
      </c>
    </row>
    <row r="123" spans="1:12" ht="45" x14ac:dyDescent="0.25">
      <c r="A123" s="27"/>
      <c r="B123" s="16" t="s">
        <v>159</v>
      </c>
      <c r="C123" s="61"/>
      <c r="D123" s="61">
        <v>1.0940000000000001</v>
      </c>
      <c r="E123" s="61">
        <f t="shared" si="56"/>
        <v>1.0940000000000001</v>
      </c>
      <c r="F123" s="61"/>
      <c r="G123" s="61">
        <v>0.95199999999999996</v>
      </c>
      <c r="H123" s="61">
        <f t="shared" si="57"/>
        <v>0.95199999999999996</v>
      </c>
      <c r="I123" s="53"/>
      <c r="J123" s="53">
        <f t="shared" ref="J123:J124" si="62">G123/D123*100-100</f>
        <v>-12.979890310786118</v>
      </c>
      <c r="K123" s="53">
        <f t="shared" ref="K123:K124" si="63">H123/E123*100-100</f>
        <v>-12.979890310786118</v>
      </c>
    </row>
    <row r="124" spans="1:12" ht="43.5" customHeight="1" x14ac:dyDescent="0.25">
      <c r="A124" s="27"/>
      <c r="B124" s="16" t="s">
        <v>160</v>
      </c>
      <c r="C124" s="61"/>
      <c r="D124" s="61">
        <v>15</v>
      </c>
      <c r="E124" s="61">
        <f t="shared" si="56"/>
        <v>15</v>
      </c>
      <c r="F124" s="61"/>
      <c r="G124" s="61">
        <v>21.2</v>
      </c>
      <c r="H124" s="61">
        <f t="shared" si="57"/>
        <v>21.2</v>
      </c>
      <c r="I124" s="53"/>
      <c r="J124" s="53">
        <f t="shared" si="62"/>
        <v>41.333333333333343</v>
      </c>
      <c r="K124" s="53">
        <f t="shared" si="63"/>
        <v>41.333333333333343</v>
      </c>
    </row>
    <row r="125" spans="1:12" ht="15.75" x14ac:dyDescent="0.2">
      <c r="A125" s="26">
        <v>4</v>
      </c>
      <c r="B125" s="22" t="s">
        <v>83</v>
      </c>
      <c r="C125" s="60"/>
      <c r="D125" s="60"/>
      <c r="E125" s="60"/>
      <c r="F125" s="60"/>
      <c r="G125" s="60"/>
      <c r="H125" s="60"/>
      <c r="I125" s="54"/>
      <c r="J125" s="54"/>
      <c r="K125" s="54"/>
    </row>
    <row r="126" spans="1:12" ht="30" x14ac:dyDescent="0.2">
      <c r="A126" s="26"/>
      <c r="B126" s="23" t="s">
        <v>99</v>
      </c>
      <c r="C126" s="60">
        <v>203</v>
      </c>
      <c r="D126" s="60"/>
      <c r="E126" s="60">
        <f t="shared" ref="E126:E130" si="64">C126+D126</f>
        <v>203</v>
      </c>
      <c r="F126" s="60">
        <v>200</v>
      </c>
      <c r="G126" s="60"/>
      <c r="H126" s="60">
        <f t="shared" si="57"/>
        <v>200</v>
      </c>
      <c r="I126" s="54">
        <f t="shared" ref="I126:J130" si="65">F126/C126*100-100</f>
        <v>-1.477832512315274</v>
      </c>
      <c r="J126" s="54"/>
      <c r="K126" s="54">
        <f t="shared" ref="K126:K130" si="66">H126/E126*100-100</f>
        <v>-1.477832512315274</v>
      </c>
    </row>
    <row r="127" spans="1:12" ht="71.25" customHeight="1" x14ac:dyDescent="0.25">
      <c r="A127" s="26"/>
      <c r="B127" s="16" t="s">
        <v>100</v>
      </c>
      <c r="C127" s="70">
        <v>100.98</v>
      </c>
      <c r="D127" s="70"/>
      <c r="E127" s="70">
        <f t="shared" si="64"/>
        <v>100.98</v>
      </c>
      <c r="F127" s="71">
        <f>100-0.32</f>
        <v>99.68</v>
      </c>
      <c r="G127" s="71"/>
      <c r="H127" s="71">
        <f t="shared" si="57"/>
        <v>99.68</v>
      </c>
      <c r="I127" s="72">
        <f t="shared" si="65"/>
        <v>-1.2873836403248191</v>
      </c>
      <c r="J127" s="72"/>
      <c r="K127" s="72">
        <f t="shared" si="66"/>
        <v>-1.2873836403248191</v>
      </c>
      <c r="L127" s="55"/>
    </row>
    <row r="128" spans="1:12" ht="57.75" customHeight="1" x14ac:dyDescent="0.25">
      <c r="A128" s="26"/>
      <c r="B128" s="16" t="s">
        <v>101</v>
      </c>
      <c r="C128" s="70"/>
      <c r="D128" s="70">
        <v>5.09</v>
      </c>
      <c r="E128" s="70">
        <f t="shared" si="64"/>
        <v>5.09</v>
      </c>
      <c r="F128" s="70"/>
      <c r="G128" s="70">
        <v>3.77</v>
      </c>
      <c r="H128" s="70">
        <f t="shared" si="57"/>
        <v>3.77</v>
      </c>
      <c r="I128" s="72"/>
      <c r="J128" s="72">
        <f t="shared" si="65"/>
        <v>-25.933202357563843</v>
      </c>
      <c r="K128" s="72">
        <f t="shared" si="66"/>
        <v>-25.933202357563843</v>
      </c>
    </row>
    <row r="129" spans="1:11" ht="30" x14ac:dyDescent="0.25">
      <c r="A129" s="26"/>
      <c r="B129" s="41" t="s">
        <v>155</v>
      </c>
      <c r="C129" s="70">
        <v>100</v>
      </c>
      <c r="D129" s="70"/>
      <c r="E129" s="70">
        <f t="shared" si="64"/>
        <v>100</v>
      </c>
      <c r="F129" s="70"/>
      <c r="G129" s="70"/>
      <c r="H129" s="70">
        <f t="shared" ref="H129:H130" si="67">F129+G129</f>
        <v>0</v>
      </c>
      <c r="I129" s="73">
        <f t="shared" si="65"/>
        <v>-100</v>
      </c>
      <c r="J129" s="74"/>
      <c r="K129" s="73">
        <f t="shared" si="66"/>
        <v>-100</v>
      </c>
    </row>
    <row r="130" spans="1:11" ht="45" x14ac:dyDescent="0.25">
      <c r="A130" s="26"/>
      <c r="B130" s="41" t="s">
        <v>156</v>
      </c>
      <c r="C130" s="70"/>
      <c r="D130" s="70">
        <v>100</v>
      </c>
      <c r="E130" s="70">
        <f t="shared" si="64"/>
        <v>100</v>
      </c>
      <c r="F130" s="70"/>
      <c r="G130" s="70">
        <v>100</v>
      </c>
      <c r="H130" s="70">
        <f t="shared" si="67"/>
        <v>100</v>
      </c>
      <c r="I130" s="72"/>
      <c r="J130" s="72">
        <f t="shared" si="65"/>
        <v>0</v>
      </c>
      <c r="K130" s="72">
        <f t="shared" si="66"/>
        <v>0</v>
      </c>
    </row>
    <row r="131" spans="1:11" ht="17.45" customHeight="1" x14ac:dyDescent="0.2">
      <c r="A131" s="84" t="s">
        <v>65</v>
      </c>
      <c r="B131" s="88"/>
      <c r="C131" s="84"/>
      <c r="D131" s="84"/>
      <c r="E131" s="84"/>
      <c r="F131" s="84"/>
      <c r="G131" s="84"/>
      <c r="H131" s="84"/>
      <c r="I131" s="84"/>
      <c r="J131" s="84"/>
      <c r="K131" s="84"/>
    </row>
    <row r="132" spans="1:11" ht="176.25" customHeight="1" x14ac:dyDescent="0.2">
      <c r="A132" s="89" t="s">
        <v>176</v>
      </c>
      <c r="B132" s="89"/>
      <c r="C132" s="89"/>
      <c r="D132" s="89"/>
      <c r="E132" s="89"/>
      <c r="F132" s="89"/>
      <c r="G132" s="89"/>
      <c r="H132" s="89"/>
      <c r="I132" s="89"/>
      <c r="J132" s="89"/>
      <c r="K132" s="89"/>
    </row>
    <row r="133" spans="1:11" ht="13.9" customHeight="1" x14ac:dyDescent="0.2">
      <c r="A133" s="84" t="s">
        <v>61</v>
      </c>
      <c r="B133" s="90"/>
      <c r="C133" s="90"/>
      <c r="D133" s="90"/>
      <c r="E133" s="90"/>
      <c r="F133" s="90"/>
      <c r="G133" s="90"/>
      <c r="H133" s="90"/>
      <c r="I133" s="90"/>
      <c r="J133" s="90"/>
      <c r="K133" s="90"/>
    </row>
    <row r="134" spans="1:11" ht="43.5" customHeight="1" x14ac:dyDescent="0.2">
      <c r="A134" s="91" t="s">
        <v>67</v>
      </c>
      <c r="B134" s="91"/>
      <c r="C134" s="91"/>
      <c r="D134" s="91"/>
      <c r="E134" s="91"/>
      <c r="F134" s="91"/>
      <c r="G134" s="91"/>
      <c r="H134" s="91"/>
      <c r="I134" s="91"/>
      <c r="J134" s="91"/>
      <c r="K134" s="91"/>
    </row>
    <row r="135" spans="1:11" ht="15" customHeight="1" x14ac:dyDescent="0.2">
      <c r="A135" s="92" t="s">
        <v>79</v>
      </c>
      <c r="B135" s="93"/>
      <c r="C135" s="93"/>
      <c r="D135" s="93"/>
      <c r="E135" s="93"/>
      <c r="F135" s="93"/>
      <c r="G135" s="93"/>
      <c r="H135" s="93"/>
      <c r="I135" s="93"/>
      <c r="J135" s="93"/>
      <c r="K135" s="93"/>
    </row>
    <row r="136" spans="1:11" ht="72" x14ac:dyDescent="0.2">
      <c r="A136" s="21" t="s">
        <v>123</v>
      </c>
      <c r="B136" s="21" t="s">
        <v>109</v>
      </c>
      <c r="C136" s="28" t="s">
        <v>68</v>
      </c>
      <c r="D136" s="28" t="s">
        <v>69</v>
      </c>
      <c r="E136" s="28" t="s">
        <v>70</v>
      </c>
      <c r="F136" s="28" t="s">
        <v>59</v>
      </c>
      <c r="G136" s="28" t="s">
        <v>71</v>
      </c>
      <c r="H136" s="28" t="s">
        <v>72</v>
      </c>
      <c r="I136" s="29"/>
      <c r="J136" s="29"/>
      <c r="K136" s="29"/>
    </row>
    <row r="137" spans="1:11" ht="15" x14ac:dyDescent="0.2">
      <c r="A137" s="21" t="s">
        <v>124</v>
      </c>
      <c r="B137" s="21" t="s">
        <v>125</v>
      </c>
      <c r="C137" s="21" t="s">
        <v>126</v>
      </c>
      <c r="D137" s="21" t="s">
        <v>127</v>
      </c>
      <c r="E137" s="21" t="s">
        <v>128</v>
      </c>
      <c r="F137" s="21" t="s">
        <v>129</v>
      </c>
      <c r="G137" s="21" t="s">
        <v>130</v>
      </c>
      <c r="H137" s="21" t="s">
        <v>131</v>
      </c>
      <c r="I137" s="29"/>
      <c r="J137" s="29"/>
      <c r="K137" s="29"/>
    </row>
    <row r="138" spans="1:11" ht="15" x14ac:dyDescent="0.2">
      <c r="A138" s="21" t="s">
        <v>132</v>
      </c>
      <c r="B138" s="21" t="s">
        <v>133</v>
      </c>
      <c r="C138" s="21" t="s">
        <v>134</v>
      </c>
      <c r="D138" s="21"/>
      <c r="E138" s="21"/>
      <c r="F138" s="21">
        <f>E138-D138</f>
        <v>0</v>
      </c>
      <c r="G138" s="21" t="s">
        <v>134</v>
      </c>
      <c r="H138" s="21" t="s">
        <v>134</v>
      </c>
      <c r="I138" s="29"/>
      <c r="J138" s="29"/>
      <c r="K138" s="29"/>
    </row>
    <row r="139" spans="1:11" ht="15" x14ac:dyDescent="0.2">
      <c r="A139" s="21"/>
      <c r="B139" s="21" t="s">
        <v>135</v>
      </c>
      <c r="C139" s="21" t="s">
        <v>134</v>
      </c>
      <c r="D139" s="21"/>
      <c r="E139" s="21"/>
      <c r="F139" s="21">
        <f t="shared" ref="F139:F140" si="68">E139-D139</f>
        <v>0</v>
      </c>
      <c r="G139" s="21" t="s">
        <v>134</v>
      </c>
      <c r="H139" s="21" t="s">
        <v>134</v>
      </c>
      <c r="I139" s="29"/>
      <c r="J139" s="29"/>
      <c r="K139" s="29"/>
    </row>
    <row r="140" spans="1:11" ht="30" x14ac:dyDescent="0.2">
      <c r="A140" s="21"/>
      <c r="B140" s="21" t="s">
        <v>136</v>
      </c>
      <c r="C140" s="21" t="s">
        <v>134</v>
      </c>
      <c r="D140" s="21"/>
      <c r="E140" s="21"/>
      <c r="F140" s="21">
        <f t="shared" si="68"/>
        <v>0</v>
      </c>
      <c r="G140" s="21" t="s">
        <v>134</v>
      </c>
      <c r="H140" s="21" t="s">
        <v>134</v>
      </c>
      <c r="I140" s="29"/>
      <c r="J140" s="29"/>
      <c r="K140" s="29"/>
    </row>
    <row r="141" spans="1:11" ht="15" x14ac:dyDescent="0.2">
      <c r="A141" s="21"/>
      <c r="B141" s="21" t="s">
        <v>137</v>
      </c>
      <c r="C141" s="21" t="s">
        <v>134</v>
      </c>
      <c r="D141" s="21"/>
      <c r="E141" s="21"/>
      <c r="F141" s="21"/>
      <c r="G141" s="21" t="s">
        <v>134</v>
      </c>
      <c r="H141" s="21" t="s">
        <v>134</v>
      </c>
      <c r="I141" s="29"/>
      <c r="J141" s="29"/>
      <c r="K141" s="29"/>
    </row>
    <row r="142" spans="1:11" ht="15" x14ac:dyDescent="0.2">
      <c r="A142" s="21"/>
      <c r="B142" s="21" t="s">
        <v>138</v>
      </c>
      <c r="C142" s="21" t="s">
        <v>134</v>
      </c>
      <c r="D142" s="21"/>
      <c r="E142" s="21"/>
      <c r="F142" s="21"/>
      <c r="G142" s="21" t="s">
        <v>134</v>
      </c>
      <c r="H142" s="21" t="s">
        <v>134</v>
      </c>
      <c r="I142" s="29"/>
      <c r="J142" s="29"/>
      <c r="K142" s="29"/>
    </row>
    <row r="143" spans="1:11" x14ac:dyDescent="0.2">
      <c r="A143" s="94" t="s">
        <v>81</v>
      </c>
      <c r="B143" s="83"/>
      <c r="C143" s="83"/>
      <c r="D143" s="83"/>
      <c r="E143" s="83"/>
      <c r="F143" s="83"/>
      <c r="G143" s="83"/>
      <c r="H143" s="83"/>
      <c r="I143" s="29"/>
      <c r="J143" s="29"/>
      <c r="K143" s="29"/>
    </row>
    <row r="144" spans="1:11" ht="15" x14ac:dyDescent="0.2">
      <c r="A144" s="21" t="s">
        <v>125</v>
      </c>
      <c r="B144" s="21" t="s">
        <v>139</v>
      </c>
      <c r="C144" s="21" t="s">
        <v>134</v>
      </c>
      <c r="D144" s="21"/>
      <c r="E144" s="21"/>
      <c r="F144" s="21">
        <f t="shared" ref="F144" si="69">E144-D144</f>
        <v>0</v>
      </c>
      <c r="G144" s="21" t="s">
        <v>134</v>
      </c>
      <c r="H144" s="21" t="s">
        <v>134</v>
      </c>
      <c r="I144" s="29"/>
      <c r="J144" s="29"/>
      <c r="K144" s="29"/>
    </row>
    <row r="145" spans="1:11" x14ac:dyDescent="0.2">
      <c r="A145" s="94" t="s">
        <v>107</v>
      </c>
      <c r="B145" s="83"/>
      <c r="C145" s="83"/>
      <c r="D145" s="83"/>
      <c r="E145" s="83"/>
      <c r="F145" s="83"/>
      <c r="G145" s="83"/>
      <c r="H145" s="83"/>
      <c r="I145" s="29"/>
      <c r="J145" s="29"/>
      <c r="K145" s="29"/>
    </row>
    <row r="146" spans="1:11" x14ac:dyDescent="0.2">
      <c r="A146" s="83" t="s">
        <v>140</v>
      </c>
      <c r="B146" s="83"/>
      <c r="C146" s="83"/>
      <c r="D146" s="83"/>
      <c r="E146" s="83"/>
      <c r="F146" s="83"/>
      <c r="G146" s="83"/>
      <c r="H146" s="83"/>
      <c r="I146" s="29"/>
      <c r="J146" s="29"/>
      <c r="K146" s="29"/>
    </row>
    <row r="147" spans="1:11" ht="15" x14ac:dyDescent="0.2">
      <c r="A147" s="21" t="s">
        <v>141</v>
      </c>
      <c r="B147" s="21" t="s">
        <v>142</v>
      </c>
      <c r="C147" s="21"/>
      <c r="D147" s="21"/>
      <c r="E147" s="21"/>
      <c r="F147" s="21"/>
      <c r="G147" s="21"/>
      <c r="H147" s="21"/>
      <c r="I147" s="29"/>
      <c r="J147" s="29"/>
      <c r="K147" s="29"/>
    </row>
    <row r="148" spans="1:11" ht="15" x14ac:dyDescent="0.2">
      <c r="A148" s="21"/>
      <c r="B148" s="21" t="s">
        <v>143</v>
      </c>
      <c r="C148" s="21"/>
      <c r="D148" s="21"/>
      <c r="E148" s="21"/>
      <c r="F148" s="21">
        <f t="shared" ref="F148" si="70">E148-D148</f>
        <v>0</v>
      </c>
      <c r="G148" s="21"/>
      <c r="H148" s="21"/>
      <c r="I148" s="29"/>
      <c r="J148" s="29"/>
      <c r="K148" s="29"/>
    </row>
    <row r="149" spans="1:11" ht="13.5" thickBot="1" x14ac:dyDescent="0.25">
      <c r="A149" s="78" t="s">
        <v>144</v>
      </c>
      <c r="B149" s="79"/>
      <c r="C149" s="79"/>
      <c r="D149" s="79"/>
      <c r="E149" s="79"/>
      <c r="F149" s="79"/>
      <c r="G149" s="79"/>
      <c r="H149" s="80"/>
      <c r="I149" s="29"/>
      <c r="J149" s="29"/>
      <c r="K149" s="29"/>
    </row>
    <row r="150" spans="1:11" ht="30" x14ac:dyDescent="0.2">
      <c r="A150" s="21"/>
      <c r="B150" s="25" t="s">
        <v>82</v>
      </c>
      <c r="C150" s="21"/>
      <c r="D150" s="21"/>
      <c r="E150" s="21"/>
      <c r="F150" s="21">
        <f t="shared" ref="F150" si="71">E150-D150</f>
        <v>0</v>
      </c>
      <c r="G150" s="21"/>
      <c r="H150" s="21"/>
      <c r="I150" s="29"/>
      <c r="J150" s="29"/>
      <c r="K150" s="29"/>
    </row>
    <row r="151" spans="1:11" ht="30" x14ac:dyDescent="0.2">
      <c r="A151" s="21"/>
      <c r="B151" s="21" t="s">
        <v>145</v>
      </c>
      <c r="C151" s="21"/>
      <c r="D151" s="21"/>
      <c r="E151" s="21"/>
      <c r="F151" s="21"/>
      <c r="G151" s="21"/>
      <c r="H151" s="21"/>
      <c r="I151" s="29"/>
      <c r="J151" s="29"/>
      <c r="K151" s="29"/>
    </row>
    <row r="152" spans="1:11" ht="30" x14ac:dyDescent="0.2">
      <c r="A152" s="21" t="s">
        <v>146</v>
      </c>
      <c r="B152" s="21" t="s">
        <v>147</v>
      </c>
      <c r="C152" s="21" t="s">
        <v>134</v>
      </c>
      <c r="D152" s="21"/>
      <c r="E152" s="21"/>
      <c r="F152" s="21"/>
      <c r="G152" s="21" t="s">
        <v>134</v>
      </c>
      <c r="H152" s="21" t="s">
        <v>134</v>
      </c>
      <c r="I152" s="29"/>
      <c r="J152" s="29"/>
      <c r="K152" s="29"/>
    </row>
    <row r="153" spans="1:11" s="75" customFormat="1" ht="39.75" customHeight="1" x14ac:dyDescent="0.2">
      <c r="A153" s="81" t="s">
        <v>180</v>
      </c>
      <c r="B153" s="81"/>
      <c r="C153" s="81"/>
      <c r="D153" s="81"/>
      <c r="E153" s="81"/>
      <c r="F153" s="81"/>
      <c r="G153" s="81"/>
      <c r="H153" s="81"/>
      <c r="I153" s="81"/>
      <c r="J153" s="81"/>
      <c r="K153" s="81"/>
    </row>
    <row r="154" spans="1:11" s="75" customFormat="1" ht="61.5" customHeight="1" x14ac:dyDescent="0.2">
      <c r="A154" s="76" t="s">
        <v>185</v>
      </c>
      <c r="B154" s="76"/>
      <c r="C154" s="76"/>
      <c r="D154" s="76"/>
      <c r="E154" s="76"/>
      <c r="F154" s="76"/>
      <c r="G154" s="76"/>
      <c r="H154" s="76"/>
      <c r="I154" s="76"/>
      <c r="J154" s="76"/>
      <c r="K154" s="76"/>
    </row>
    <row r="155" spans="1:11" s="75" customFormat="1" ht="18" customHeight="1" x14ac:dyDescent="0.2">
      <c r="A155" s="76" t="s">
        <v>73</v>
      </c>
      <c r="B155" s="76"/>
      <c r="C155" s="76"/>
      <c r="D155" s="76"/>
      <c r="E155" s="76"/>
      <c r="F155" s="76"/>
      <c r="G155" s="76"/>
      <c r="H155" s="76"/>
      <c r="I155" s="76"/>
      <c r="J155" s="76"/>
      <c r="K155" s="76"/>
    </row>
    <row r="156" spans="1:11" s="75" customFormat="1" ht="47.25" customHeight="1" x14ac:dyDescent="0.2">
      <c r="A156" s="82" t="s">
        <v>181</v>
      </c>
      <c r="B156" s="82"/>
      <c r="C156" s="82"/>
      <c r="D156" s="82"/>
      <c r="E156" s="82"/>
      <c r="F156" s="82"/>
      <c r="G156" s="82"/>
      <c r="H156" s="82"/>
      <c r="I156" s="82"/>
      <c r="J156" s="82"/>
      <c r="K156" s="82"/>
    </row>
    <row r="157" spans="1:11" s="75" customFormat="1" ht="144.75" customHeight="1" x14ac:dyDescent="0.2">
      <c r="A157" s="76" t="s">
        <v>182</v>
      </c>
      <c r="B157" s="76"/>
      <c r="C157" s="76"/>
      <c r="D157" s="76"/>
      <c r="E157" s="76"/>
      <c r="F157" s="76"/>
      <c r="G157" s="76"/>
      <c r="H157" s="76"/>
      <c r="I157" s="76"/>
      <c r="J157" s="76"/>
      <c r="K157" s="76"/>
    </row>
    <row r="158" spans="1:11" s="75" customFormat="1" ht="41.25" customHeight="1" x14ac:dyDescent="0.2">
      <c r="A158" s="76" t="s">
        <v>183</v>
      </c>
      <c r="B158" s="76"/>
      <c r="C158" s="76"/>
      <c r="D158" s="76"/>
      <c r="E158" s="76"/>
      <c r="F158" s="76"/>
      <c r="G158" s="76"/>
      <c r="H158" s="76"/>
      <c r="I158" s="76"/>
      <c r="J158" s="76"/>
      <c r="K158" s="76"/>
    </row>
    <row r="159" spans="1:11" s="75" customFormat="1" ht="52.5" customHeight="1" x14ac:dyDescent="0.2">
      <c r="A159" s="76" t="s">
        <v>184</v>
      </c>
      <c r="B159" s="76"/>
      <c r="C159" s="76"/>
      <c r="D159" s="76"/>
      <c r="E159" s="76"/>
      <c r="F159" s="76"/>
      <c r="G159" s="76"/>
      <c r="H159" s="76"/>
      <c r="I159" s="76"/>
      <c r="J159" s="76"/>
      <c r="K159" s="76"/>
    </row>
    <row r="160" spans="1:11" ht="33.6" customHeight="1" x14ac:dyDescent="0.2">
      <c r="A160" s="42"/>
      <c r="B160" s="42"/>
      <c r="C160" s="42"/>
      <c r="D160" s="42"/>
      <c r="E160" s="42"/>
      <c r="F160" s="42"/>
      <c r="G160" s="42"/>
      <c r="H160" s="42"/>
      <c r="I160" s="42"/>
      <c r="J160" s="42"/>
      <c r="K160" s="42"/>
    </row>
    <row r="161" spans="1:11" ht="36" customHeight="1" x14ac:dyDescent="0.25">
      <c r="A161" s="29"/>
      <c r="B161" s="30" t="s">
        <v>157</v>
      </c>
      <c r="C161" s="43"/>
      <c r="D161" s="43"/>
      <c r="H161" s="77" t="s">
        <v>165</v>
      </c>
      <c r="I161" s="77"/>
      <c r="J161" s="77"/>
      <c r="K161" s="29"/>
    </row>
  </sheetData>
  <mergeCells count="76">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5:A46"/>
    <mergeCell ref="B45:B46"/>
    <mergeCell ref="C45:E45"/>
    <mergeCell ref="F45:H45"/>
    <mergeCell ref="I45:K45"/>
    <mergeCell ref="A17:K17"/>
    <mergeCell ref="A23:K23"/>
    <mergeCell ref="A30:E30"/>
    <mergeCell ref="A37:E37"/>
    <mergeCell ref="A43:K43"/>
    <mergeCell ref="C47:E47"/>
    <mergeCell ref="F47:H47"/>
    <mergeCell ref="I47:K47"/>
    <mergeCell ref="A60:K60"/>
    <mergeCell ref="C61:E61"/>
    <mergeCell ref="F61:H61"/>
    <mergeCell ref="I61:K61"/>
    <mergeCell ref="A84:K84"/>
    <mergeCell ref="A85:K85"/>
    <mergeCell ref="A68:K68"/>
    <mergeCell ref="C69:E69"/>
    <mergeCell ref="F69:H69"/>
    <mergeCell ref="I69:K69"/>
    <mergeCell ref="A75:K75"/>
    <mergeCell ref="A83:K83"/>
    <mergeCell ref="C76:E76"/>
    <mergeCell ref="F76:H76"/>
    <mergeCell ref="I76:K76"/>
    <mergeCell ref="A82:K82"/>
    <mergeCell ref="A86:K86"/>
    <mergeCell ref="A87:K87"/>
    <mergeCell ref="A88:A89"/>
    <mergeCell ref="B88:B89"/>
    <mergeCell ref="C88:E88"/>
    <mergeCell ref="F88:H88"/>
    <mergeCell ref="I88:K88"/>
    <mergeCell ref="A146:H146"/>
    <mergeCell ref="A91:K91"/>
    <mergeCell ref="A92:K92"/>
    <mergeCell ref="A97:K97"/>
    <mergeCell ref="A98:K98"/>
    <mergeCell ref="A131:K131"/>
    <mergeCell ref="A132:K132"/>
    <mergeCell ref="A133:K133"/>
    <mergeCell ref="A134:K134"/>
    <mergeCell ref="A135:K135"/>
    <mergeCell ref="A143:H143"/>
    <mergeCell ref="A145:H145"/>
    <mergeCell ref="C99:E99"/>
    <mergeCell ref="F99:H99"/>
    <mergeCell ref="I99:K99"/>
    <mergeCell ref="A158:K158"/>
    <mergeCell ref="A159:K159"/>
    <mergeCell ref="H161:J161"/>
    <mergeCell ref="A149:H149"/>
    <mergeCell ref="A153:K153"/>
    <mergeCell ref="A154:K154"/>
    <mergeCell ref="A155:K155"/>
    <mergeCell ref="A156:K156"/>
    <mergeCell ref="A157:K157"/>
  </mergeCells>
  <pageMargins left="1.1811023622047245" right="0.31496062992125984" top="0.31496062992125984" bottom="0.31496062992125984" header="0.31496062992125984" footer="0.31496062992125984"/>
  <pageSetup paperSize="9" scale="66" fitToHeight="0" orientation="portrait" r:id="rId1"/>
  <rowBreaks count="3" manualBreakCount="3">
    <brk id="54" max="10" man="1"/>
    <brk id="91" max="10" man="1"/>
    <brk id="127"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1100</vt:lpstr>
      <vt:lpstr>'1100'!Область_печати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creator>User</dc:creator>
  <cp:lastModifiedBy>ekonomist</cp:lastModifiedBy>
  <cp:lastPrinted>2021-02-23T12:46:10Z</cp:lastPrinted>
  <dcterms:created xsi:type="dcterms:W3CDTF">2019-07-18T07:25:18Z</dcterms:created>
  <dcterms:modified xsi:type="dcterms:W3CDTF">2021-03-02T10:26:18Z</dcterms:modified>
</cp:coreProperties>
</file>