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<sst xmlns="http://schemas.openxmlformats.org/spreadsheetml/2006/main" count="99" uniqueCount="90">
  <si>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</si>
  <si>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</si>
  <si>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</si>
  <si>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</si>
  <si>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</si>
  <si>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</si>
  <si>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</si>
  <si>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</si>
  <si>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</si>
  <si>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</si>
  <si>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</si>
  <si>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</si>
  <si>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</si>
  <si>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</si>
  <si>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</si>
  <si>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</si>
  <si>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</si>
  <si>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</si>
  <si>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</si>
  <si>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</si>
  <si>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</si>
  <si>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</si>
  <si>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</si>
  <si>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</si>
  <si>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</si>
  <si>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</si>
  <si>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</si>
  <si>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</si>
  <si>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</si>
  <si>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</si>
  <si>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</si>
  <si>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</si>
  <si>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</si>
  <si>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</si>
  <si>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</si>
  <si>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</si>
  <si>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</si>
  <si>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</si>
  <si>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</si>
  <si>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</si>
  <si>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</si>
  <si>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</si>
  <si>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</si>
  <si>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</si>
  <si>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</si>
  <si>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</si>
  <si>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</si>
  <si>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</si>
  <si>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</si>
  <si>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</si>
  <si>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</si>
  <si>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</si>
  <si>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</si>
  <si>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</si>
  <si>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</si>
  <si>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</si>
  <si>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</si>
  <si>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</si>
  <si>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</si>
  <si>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</si>
  <si>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</si>
  <si>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</si>
  <si>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</si>
  <si>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</si>
  <si>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</si>
  <si>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</si>
  <si>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</si>
  <si>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</si>
  <si>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</si>
  <si>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</si>
  <si>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</si>
  <si>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</si>
  <si>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</si>
  <si>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</si>
  <si>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</si>
  <si>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</si>
  <si>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</si>
  <si>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</si>
  <si>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</si>
  <si>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</si>
  <si>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2019 року </t>
  </si>
  <si>
    <t>2020 року</t>
  </si>
  <si>
    <t>в 2020р.</t>
  </si>
  <si>
    <t>2020 рік</t>
  </si>
  <si>
    <t>періоду 2019р.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</si>
  <si>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</si>
  <si>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</si>
  <si>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за 7 місяців</t>
  </si>
  <si>
    <t>7 місяців</t>
  </si>
  <si>
    <t xml:space="preserve">      Інформація про виконання доходної частини бюджету Ніжинської міської ОТГ за 7 місяців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</si>
</sst>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" fontId="12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25">
      <selection activeCell="I41" sqref="I41:I50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8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15"/>
      <c r="L1" s="15"/>
      <c r="M1" s="15"/>
      <c r="N1" s="15"/>
    </row>
    <row r="2" spans="1:14" ht="36" customHeight="1">
      <c r="A2" s="89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16"/>
      <c r="L2" s="16"/>
      <c r="M2" s="16"/>
      <c r="N2" s="16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30</v>
      </c>
      <c r="L3" s="8"/>
      <c r="N3" t="s">
        <v>0</v>
      </c>
      <c r="O3" s="1"/>
      <c r="P3" s="2"/>
    </row>
    <row r="4" spans="1:11" ht="24" customHeight="1">
      <c r="A4" s="79"/>
      <c r="B4" s="24" t="s">
        <v>14</v>
      </c>
      <c r="C4" s="24" t="s">
        <v>38</v>
      </c>
      <c r="D4" s="24" t="s">
        <v>14</v>
      </c>
      <c r="E4" s="24" t="s">
        <v>14</v>
      </c>
      <c r="F4" s="74" t="s">
        <v>12</v>
      </c>
      <c r="G4" s="50" t="s">
        <v>39</v>
      </c>
      <c r="H4" s="82" t="s">
        <v>68</v>
      </c>
      <c r="I4" s="83"/>
      <c r="J4" s="57" t="s">
        <v>39</v>
      </c>
      <c r="K4" s="59" t="s">
        <v>47</v>
      </c>
    </row>
    <row r="5" spans="1:11" ht="21.75" customHeight="1">
      <c r="A5" s="80"/>
      <c r="B5" s="25" t="s">
        <v>11</v>
      </c>
      <c r="C5" s="25" t="s">
        <v>23</v>
      </c>
      <c r="D5" s="25" t="s">
        <v>11</v>
      </c>
      <c r="E5" s="25" t="s">
        <v>11</v>
      </c>
      <c r="F5" s="75" t="s">
        <v>23</v>
      </c>
      <c r="G5" s="51" t="s">
        <v>53</v>
      </c>
      <c r="H5" s="84"/>
      <c r="I5" s="85"/>
      <c r="J5" s="58" t="s">
        <v>24</v>
      </c>
      <c r="K5" s="60" t="s">
        <v>48</v>
      </c>
    </row>
    <row r="6" spans="1:11" ht="22.5" customHeight="1">
      <c r="A6" s="80"/>
      <c r="B6" s="25" t="s">
        <v>83</v>
      </c>
      <c r="C6" s="72" t="s">
        <v>87</v>
      </c>
      <c r="D6" s="25" t="s">
        <v>83</v>
      </c>
      <c r="E6" s="25" t="s">
        <v>88</v>
      </c>
      <c r="F6" s="75" t="s">
        <v>87</v>
      </c>
      <c r="G6" s="51" t="s">
        <v>51</v>
      </c>
      <c r="H6" s="86"/>
      <c r="I6" s="87"/>
      <c r="J6" s="58" t="s">
        <v>37</v>
      </c>
      <c r="K6" s="60" t="s">
        <v>82</v>
      </c>
    </row>
    <row r="7" spans="1:11" ht="54" customHeight="1">
      <c r="A7" s="81"/>
      <c r="B7" s="73" t="s">
        <v>50</v>
      </c>
      <c r="C7" s="72" t="s">
        <v>80</v>
      </c>
      <c r="D7" s="73" t="s">
        <v>27</v>
      </c>
      <c r="E7" s="73" t="s">
        <v>81</v>
      </c>
      <c r="F7" s="76" t="s">
        <v>81</v>
      </c>
      <c r="G7" s="53" t="s">
        <v>52</v>
      </c>
      <c r="H7" s="54" t="s">
        <v>69</v>
      </c>
      <c r="I7" s="55" t="s">
        <v>66</v>
      </c>
      <c r="J7" s="52" t="s">
        <v>84</v>
      </c>
      <c r="K7" s="60" t="s">
        <v>49</v>
      </c>
    </row>
    <row r="8" spans="1:11" ht="23.25" customHeight="1">
      <c r="A8" s="21" t="s">
        <v>16</v>
      </c>
      <c r="B8" s="9"/>
      <c r="C8" s="10"/>
      <c r="D8" s="10"/>
      <c r="E8" s="11"/>
      <c r="F8" s="11"/>
      <c r="G8" s="11"/>
      <c r="H8" s="10"/>
      <c r="I8" s="11"/>
      <c r="J8" s="11"/>
      <c r="K8" s="18"/>
    </row>
    <row r="9" spans="1:11" ht="21.75" customHeight="1">
      <c r="A9" s="22" t="s">
        <v>15</v>
      </c>
      <c r="B9" s="12"/>
      <c r="C9" s="13"/>
      <c r="D9" s="13"/>
      <c r="E9" s="14"/>
      <c r="F9" s="14"/>
      <c r="G9" s="14"/>
      <c r="H9" s="13"/>
      <c r="I9" s="14"/>
      <c r="J9" s="17"/>
      <c r="K9" s="19"/>
    </row>
    <row r="10" spans="1:11" ht="24.75" customHeight="1">
      <c r="A10" s="63" t="s">
        <v>85</v>
      </c>
      <c r="B10" s="26">
        <v>198453500</v>
      </c>
      <c r="C10" s="27">
        <v>100101282.25</v>
      </c>
      <c r="D10" s="27">
        <v>198453500</v>
      </c>
      <c r="E10" s="27">
        <v>115764500</v>
      </c>
      <c r="F10" s="27">
        <v>111165850.9</v>
      </c>
      <c r="G10" s="27">
        <f aca="true" t="shared" si="0" ref="G10:G51">F10-B10</f>
        <v>-87287649.1</v>
      </c>
      <c r="H10" s="27">
        <f>F10-E10</f>
        <v>-4598649.099999994</v>
      </c>
      <c r="I10" s="28">
        <f>IF(E10=0,0,F10/E10*100)</f>
        <v>96.0275826354366</v>
      </c>
      <c r="J10" s="29">
        <f aca="true" t="shared" si="1" ref="J10:J51">F10-C10</f>
        <v>11064568.650000006</v>
      </c>
      <c r="K10" s="30">
        <f aca="true" t="shared" si="2" ref="K10:K51">D10-B10</f>
        <v>0</v>
      </c>
    </row>
    <row r="11" spans="1:11" ht="24.75" customHeight="1">
      <c r="A11" s="63" t="s">
        <v>9</v>
      </c>
      <c r="B11" s="26">
        <v>575800</v>
      </c>
      <c r="C11" s="27">
        <v>378951.53</v>
      </c>
      <c r="D11" s="27">
        <v>575800</v>
      </c>
      <c r="E11" s="27">
        <v>335900</v>
      </c>
      <c r="F11" s="27">
        <v>502509.36</v>
      </c>
      <c r="G11" s="27">
        <f t="shared" si="0"/>
        <v>-73290.64000000001</v>
      </c>
      <c r="H11" s="27">
        <f aca="true" t="shared" si="3" ref="H11:H39">F11-E11</f>
        <v>166609.36</v>
      </c>
      <c r="I11" s="28">
        <f aca="true" t="shared" si="4" ref="I11:I31">IF(E11=0,0,F11/E11*100)</f>
        <v>149.60088121464722</v>
      </c>
      <c r="J11" s="29">
        <f t="shared" si="1"/>
        <v>123557.82999999996</v>
      </c>
      <c r="K11" s="30">
        <f t="shared" si="2"/>
        <v>0</v>
      </c>
    </row>
    <row r="12" spans="1:11" ht="91.5" customHeight="1">
      <c r="A12" s="66" t="s">
        <v>60</v>
      </c>
      <c r="B12" s="31">
        <v>0</v>
      </c>
      <c r="C12" s="27">
        <v>292.03</v>
      </c>
      <c r="D12" s="27">
        <v>0</v>
      </c>
      <c r="E12" s="27">
        <v>0</v>
      </c>
      <c r="F12" s="27">
        <v>216.72</v>
      </c>
      <c r="G12" s="27">
        <f t="shared" si="0"/>
        <v>216.72</v>
      </c>
      <c r="H12" s="27">
        <f t="shared" si="3"/>
        <v>216.72</v>
      </c>
      <c r="I12" s="28">
        <f t="shared" si="4"/>
        <v>0</v>
      </c>
      <c r="J12" s="29">
        <f t="shared" si="1"/>
        <v>-75.30999999999997</v>
      </c>
      <c r="K12" s="30">
        <f t="shared" si="2"/>
        <v>0</v>
      </c>
    </row>
    <row r="13" spans="1:11" ht="68.25" customHeight="1">
      <c r="A13" s="66" t="s">
        <v>75</v>
      </c>
      <c r="B13" s="31">
        <v>0</v>
      </c>
      <c r="C13" s="27">
        <v>50707.84</v>
      </c>
      <c r="D13" s="27">
        <v>20000</v>
      </c>
      <c r="E13" s="27">
        <v>20000</v>
      </c>
      <c r="F13" s="27">
        <v>42368.02</v>
      </c>
      <c r="G13" s="27">
        <f t="shared" si="0"/>
        <v>42368.02</v>
      </c>
      <c r="H13" s="27">
        <f t="shared" si="3"/>
        <v>22368.019999999997</v>
      </c>
      <c r="I13" s="28">
        <f t="shared" si="4"/>
        <v>211.8401</v>
      </c>
      <c r="J13" s="29">
        <f t="shared" si="1"/>
        <v>-8339.82</v>
      </c>
      <c r="K13" s="30">
        <f t="shared" si="2"/>
        <v>20000</v>
      </c>
    </row>
    <row r="14" spans="1:11" ht="48" customHeight="1">
      <c r="A14" s="66" t="s">
        <v>45</v>
      </c>
      <c r="B14" s="31">
        <v>2221100</v>
      </c>
      <c r="C14" s="27">
        <v>1105397.03</v>
      </c>
      <c r="D14" s="27">
        <v>2221100</v>
      </c>
      <c r="E14" s="27">
        <v>1295600</v>
      </c>
      <c r="F14" s="27">
        <v>1268512.42</v>
      </c>
      <c r="G14" s="27">
        <f t="shared" si="0"/>
        <v>-952587.5800000001</v>
      </c>
      <c r="H14" s="27">
        <f t="shared" si="3"/>
        <v>-27087.580000000075</v>
      </c>
      <c r="I14" s="28">
        <f t="shared" si="4"/>
        <v>97.90926366162395</v>
      </c>
      <c r="J14" s="29">
        <f t="shared" si="1"/>
        <v>163115.3899999999</v>
      </c>
      <c r="K14" s="30">
        <f t="shared" si="2"/>
        <v>0</v>
      </c>
    </row>
    <row r="15" spans="1:11" ht="48" customHeight="1">
      <c r="A15" s="66" t="s">
        <v>46</v>
      </c>
      <c r="B15" s="31">
        <v>9519000</v>
      </c>
      <c r="C15" s="27">
        <v>4307481.04</v>
      </c>
      <c r="D15" s="27">
        <v>9519000</v>
      </c>
      <c r="E15" s="27">
        <v>5552700</v>
      </c>
      <c r="F15" s="27">
        <v>4383297.73</v>
      </c>
      <c r="G15" s="27">
        <f t="shared" si="0"/>
        <v>-5135702.27</v>
      </c>
      <c r="H15" s="27">
        <f t="shared" si="3"/>
        <v>-1169402.2699999996</v>
      </c>
      <c r="I15" s="28">
        <f t="shared" si="4"/>
        <v>78.93993426621284</v>
      </c>
      <c r="J15" s="29">
        <f t="shared" si="1"/>
        <v>75816.69000000041</v>
      </c>
      <c r="K15" s="30">
        <f t="shared" si="2"/>
        <v>0</v>
      </c>
    </row>
    <row r="16" spans="1:11" ht="44.25" customHeight="1">
      <c r="A16" s="68" t="s">
        <v>36</v>
      </c>
      <c r="B16" s="32">
        <v>11045300</v>
      </c>
      <c r="C16" s="27">
        <v>5716416.2</v>
      </c>
      <c r="D16" s="27">
        <v>11045300</v>
      </c>
      <c r="E16" s="27">
        <v>6443200</v>
      </c>
      <c r="F16" s="27">
        <v>5850648.21</v>
      </c>
      <c r="G16" s="27">
        <f t="shared" si="0"/>
        <v>-5194651.79</v>
      </c>
      <c r="H16" s="27">
        <f t="shared" si="3"/>
        <v>-592551.79</v>
      </c>
      <c r="I16" s="28">
        <f t="shared" si="4"/>
        <v>90.8034549602682</v>
      </c>
      <c r="J16" s="29">
        <f t="shared" si="1"/>
        <v>134232.00999999978</v>
      </c>
      <c r="K16" s="30">
        <f t="shared" si="2"/>
        <v>0</v>
      </c>
    </row>
    <row r="17" spans="1:11" ht="45.75" customHeight="1">
      <c r="A17" s="69" t="s">
        <v>35</v>
      </c>
      <c r="B17" s="32">
        <v>0</v>
      </c>
      <c r="C17" s="27">
        <v>0</v>
      </c>
      <c r="D17" s="27">
        <v>181000</v>
      </c>
      <c r="E17" s="27">
        <v>181000</v>
      </c>
      <c r="F17" s="27">
        <v>867861.34</v>
      </c>
      <c r="G17" s="27">
        <f t="shared" si="0"/>
        <v>867861.34</v>
      </c>
      <c r="H17" s="27">
        <f t="shared" si="3"/>
        <v>686861.34</v>
      </c>
      <c r="I17" s="28">
        <f t="shared" si="4"/>
        <v>479.4814033149171</v>
      </c>
      <c r="J17" s="29">
        <f t="shared" si="1"/>
        <v>867861.34</v>
      </c>
      <c r="K17" s="30">
        <f t="shared" si="2"/>
        <v>181000</v>
      </c>
    </row>
    <row r="18" spans="1:11" ht="96.75" customHeight="1" hidden="1">
      <c r="A18" s="69" t="s">
        <v>79</v>
      </c>
      <c r="B18" s="32">
        <v>0</v>
      </c>
      <c r="C18" s="27">
        <v>0</v>
      </c>
      <c r="D18" s="27">
        <v>0</v>
      </c>
      <c r="E18" s="27">
        <v>0</v>
      </c>
      <c r="F18" s="27">
        <v>0</v>
      </c>
      <c r="G18" s="27">
        <f t="shared" si="0"/>
        <v>0</v>
      </c>
      <c r="H18" s="27">
        <f t="shared" si="3"/>
        <v>0</v>
      </c>
      <c r="I18" s="28">
        <f t="shared" si="4"/>
        <v>0</v>
      </c>
      <c r="J18" s="29">
        <f t="shared" si="1"/>
        <v>0</v>
      </c>
      <c r="K18" s="30">
        <f t="shared" si="2"/>
        <v>0</v>
      </c>
    </row>
    <row r="19" spans="1:11" ht="25.5" customHeight="1">
      <c r="A19" s="63" t="s">
        <v>20</v>
      </c>
      <c r="B19" s="26">
        <v>58800</v>
      </c>
      <c r="C19" s="27">
        <v>42033.57</v>
      </c>
      <c r="D19" s="27">
        <v>58800</v>
      </c>
      <c r="E19" s="27">
        <v>34300</v>
      </c>
      <c r="F19" s="27">
        <v>35019.78</v>
      </c>
      <c r="G19" s="27">
        <f t="shared" si="0"/>
        <v>-23780.22</v>
      </c>
      <c r="H19" s="27">
        <f t="shared" si="3"/>
        <v>719.7799999999988</v>
      </c>
      <c r="I19" s="28">
        <f t="shared" si="4"/>
        <v>102.09848396501458</v>
      </c>
      <c r="J19" s="29">
        <f t="shared" si="1"/>
        <v>-7013.790000000001</v>
      </c>
      <c r="K19" s="30">
        <f t="shared" si="2"/>
        <v>0</v>
      </c>
    </row>
    <row r="20" spans="1:11" ht="69" customHeight="1">
      <c r="A20" s="61" t="s">
        <v>61</v>
      </c>
      <c r="B20" s="26">
        <v>0</v>
      </c>
      <c r="C20" s="27">
        <v>67278.08</v>
      </c>
      <c r="D20" s="27">
        <v>23000</v>
      </c>
      <c r="E20" s="27">
        <v>23000</v>
      </c>
      <c r="F20" s="27">
        <v>98600</v>
      </c>
      <c r="G20" s="27">
        <f t="shared" si="0"/>
        <v>98600</v>
      </c>
      <c r="H20" s="27">
        <f t="shared" si="3"/>
        <v>75600</v>
      </c>
      <c r="I20" s="28">
        <f t="shared" si="4"/>
        <v>428.695652173913</v>
      </c>
      <c r="J20" s="29">
        <f t="shared" si="1"/>
        <v>31321.92</v>
      </c>
      <c r="K20" s="30">
        <f t="shared" si="2"/>
        <v>23000</v>
      </c>
    </row>
    <row r="21" spans="1:11" ht="50.25" customHeight="1">
      <c r="A21" s="66" t="s">
        <v>25</v>
      </c>
      <c r="B21" s="32">
        <v>97400</v>
      </c>
      <c r="C21" s="27">
        <v>47463</v>
      </c>
      <c r="D21" s="27">
        <v>97400</v>
      </c>
      <c r="E21" s="27">
        <v>56800</v>
      </c>
      <c r="F21" s="27">
        <v>82972</v>
      </c>
      <c r="G21" s="27">
        <f t="shared" si="0"/>
        <v>-14428</v>
      </c>
      <c r="H21" s="27">
        <f t="shared" si="3"/>
        <v>26172</v>
      </c>
      <c r="I21" s="28">
        <f t="shared" si="4"/>
        <v>146.0774647887324</v>
      </c>
      <c r="J21" s="29">
        <f t="shared" si="1"/>
        <v>35509</v>
      </c>
      <c r="K21" s="30">
        <f t="shared" si="2"/>
        <v>0</v>
      </c>
    </row>
    <row r="22" spans="1:12" ht="25.5" customHeight="1">
      <c r="A22" s="61" t="s">
        <v>18</v>
      </c>
      <c r="B22" s="26">
        <v>3500800</v>
      </c>
      <c r="C22" s="27">
        <v>2034633.92</v>
      </c>
      <c r="D22" s="27">
        <v>3500800</v>
      </c>
      <c r="E22" s="27">
        <v>2042200</v>
      </c>
      <c r="F22" s="27">
        <v>1387049.92</v>
      </c>
      <c r="G22" s="27">
        <f t="shared" si="0"/>
        <v>-2113750.08</v>
      </c>
      <c r="H22" s="27">
        <f t="shared" si="3"/>
        <v>-655150.0800000001</v>
      </c>
      <c r="I22" s="28">
        <f t="shared" si="4"/>
        <v>67.91939672901772</v>
      </c>
      <c r="J22" s="29">
        <f t="shared" si="1"/>
        <v>-647584</v>
      </c>
      <c r="K22" s="30">
        <f t="shared" si="2"/>
        <v>0</v>
      </c>
      <c r="L22" s="5"/>
    </row>
    <row r="23" spans="1:11" ht="48" customHeight="1">
      <c r="A23" s="61" t="s">
        <v>26</v>
      </c>
      <c r="B23" s="33">
        <v>250200</v>
      </c>
      <c r="C23" s="27">
        <v>132532</v>
      </c>
      <c r="D23" s="27">
        <v>250200</v>
      </c>
      <c r="E23" s="27">
        <v>146000</v>
      </c>
      <c r="F23" s="27">
        <v>126102</v>
      </c>
      <c r="G23" s="27">
        <f t="shared" si="0"/>
        <v>-124098</v>
      </c>
      <c r="H23" s="27">
        <f t="shared" si="3"/>
        <v>-19898</v>
      </c>
      <c r="I23" s="28">
        <f t="shared" si="4"/>
        <v>86.37123287671233</v>
      </c>
      <c r="J23" s="29">
        <f t="shared" si="1"/>
        <v>-6430</v>
      </c>
      <c r="K23" s="30">
        <f t="shared" si="2"/>
        <v>0</v>
      </c>
    </row>
    <row r="24" spans="1:11" ht="121.5" customHeight="1">
      <c r="A24" s="70" t="s">
        <v>78</v>
      </c>
      <c r="B24" s="33">
        <v>0</v>
      </c>
      <c r="C24" s="27">
        <v>15370</v>
      </c>
      <c r="D24" s="27">
        <v>0</v>
      </c>
      <c r="E24" s="27">
        <v>0</v>
      </c>
      <c r="F24" s="27">
        <v>0</v>
      </c>
      <c r="G24" s="27">
        <f t="shared" si="0"/>
        <v>0</v>
      </c>
      <c r="H24" s="27">
        <f t="shared" si="3"/>
        <v>0</v>
      </c>
      <c r="I24" s="28">
        <f t="shared" si="4"/>
        <v>0</v>
      </c>
      <c r="J24" s="29">
        <f t="shared" si="1"/>
        <v>-15370</v>
      </c>
      <c r="K24" s="30">
        <f t="shared" si="2"/>
        <v>0</v>
      </c>
    </row>
    <row r="25" spans="1:13" ht="68.25" customHeight="1">
      <c r="A25" s="61" t="s">
        <v>67</v>
      </c>
      <c r="B25" s="26">
        <v>1800000</v>
      </c>
      <c r="C25" s="27">
        <v>1530701.75</v>
      </c>
      <c r="D25" s="27">
        <v>1800000</v>
      </c>
      <c r="E25" s="27">
        <v>1050000</v>
      </c>
      <c r="F25" s="27">
        <v>1880628.9</v>
      </c>
      <c r="G25" s="27">
        <f t="shared" si="0"/>
        <v>80628.8999999999</v>
      </c>
      <c r="H25" s="27">
        <f t="shared" si="3"/>
        <v>830628.8999999999</v>
      </c>
      <c r="I25" s="28">
        <f t="shared" si="4"/>
        <v>179.10751428571427</v>
      </c>
      <c r="J25" s="29">
        <f t="shared" si="1"/>
        <v>349927.1499999999</v>
      </c>
      <c r="K25" s="30">
        <f t="shared" si="2"/>
        <v>0</v>
      </c>
      <c r="L25" s="5"/>
      <c r="M25" s="5"/>
    </row>
    <row r="26" spans="1:13" ht="24.75" customHeight="1">
      <c r="A26" s="65" t="s">
        <v>17</v>
      </c>
      <c r="B26" s="31">
        <v>33000</v>
      </c>
      <c r="C26" s="27">
        <v>19428.79</v>
      </c>
      <c r="D26" s="27">
        <v>33000</v>
      </c>
      <c r="E26" s="27">
        <v>19300</v>
      </c>
      <c r="F26" s="27">
        <v>44890.11</v>
      </c>
      <c r="G26" s="27">
        <f t="shared" si="0"/>
        <v>11890.11</v>
      </c>
      <c r="H26" s="27">
        <f t="shared" si="3"/>
        <v>25590.11</v>
      </c>
      <c r="I26" s="28">
        <f t="shared" si="4"/>
        <v>232.59124352331608</v>
      </c>
      <c r="J26" s="29">
        <f t="shared" si="1"/>
        <v>25461.32</v>
      </c>
      <c r="K26" s="30">
        <f t="shared" si="2"/>
        <v>0</v>
      </c>
      <c r="L26" s="5"/>
      <c r="M26" s="5"/>
    </row>
    <row r="27" spans="1:13" ht="24.75" customHeight="1">
      <c r="A27" s="63" t="s">
        <v>7</v>
      </c>
      <c r="B27" s="26">
        <v>790700</v>
      </c>
      <c r="C27" s="27">
        <v>831784.85</v>
      </c>
      <c r="D27" s="27">
        <v>790700</v>
      </c>
      <c r="E27" s="27">
        <v>461300</v>
      </c>
      <c r="F27" s="27">
        <v>1032080.47</v>
      </c>
      <c r="G27" s="27">
        <f t="shared" si="0"/>
        <v>241380.46999999997</v>
      </c>
      <c r="H27" s="27">
        <f t="shared" si="3"/>
        <v>570780.47</v>
      </c>
      <c r="I27" s="28">
        <f t="shared" si="4"/>
        <v>223.7330305657923</v>
      </c>
      <c r="J27" s="29">
        <f t="shared" si="1"/>
        <v>200295.62</v>
      </c>
      <c r="K27" s="30">
        <f t="shared" si="2"/>
        <v>0</v>
      </c>
      <c r="L27" s="5"/>
      <c r="M27" s="5"/>
    </row>
    <row r="28" spans="1:13" ht="102" customHeight="1">
      <c r="A28" s="71" t="s">
        <v>29</v>
      </c>
      <c r="B28" s="34">
        <v>0</v>
      </c>
      <c r="C28" s="27">
        <v>106640.54</v>
      </c>
      <c r="D28" s="27">
        <v>0</v>
      </c>
      <c r="E28" s="27">
        <v>0</v>
      </c>
      <c r="F28" s="27">
        <v>0</v>
      </c>
      <c r="G28" s="27">
        <f t="shared" si="0"/>
        <v>0</v>
      </c>
      <c r="H28" s="27">
        <f t="shared" si="3"/>
        <v>0</v>
      </c>
      <c r="I28" s="28">
        <f t="shared" si="4"/>
        <v>0</v>
      </c>
      <c r="J28" s="29">
        <f t="shared" si="1"/>
        <v>-106640.54</v>
      </c>
      <c r="K28" s="30">
        <f t="shared" si="2"/>
        <v>0</v>
      </c>
      <c r="L28" s="5"/>
      <c r="M28" s="5"/>
    </row>
    <row r="29" spans="1:13" ht="24.75" customHeight="1" hidden="1">
      <c r="A29" s="63" t="s">
        <v>8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0"/>
        <v>0</v>
      </c>
      <c r="H29" s="27">
        <f t="shared" si="3"/>
        <v>0</v>
      </c>
      <c r="I29" s="28">
        <f t="shared" si="4"/>
        <v>0</v>
      </c>
      <c r="J29" s="29">
        <f t="shared" si="1"/>
        <v>0</v>
      </c>
      <c r="K29" s="30">
        <f t="shared" si="2"/>
        <v>0</v>
      </c>
      <c r="L29" s="5"/>
      <c r="M29" s="5"/>
    </row>
    <row r="30" spans="1:13" ht="48" customHeight="1">
      <c r="A30" s="61" t="s">
        <v>13</v>
      </c>
      <c r="B30" s="33">
        <v>0</v>
      </c>
      <c r="C30" s="27">
        <v>765</v>
      </c>
      <c r="D30" s="27">
        <v>0</v>
      </c>
      <c r="E30" s="27">
        <v>0</v>
      </c>
      <c r="F30" s="27">
        <v>0</v>
      </c>
      <c r="G30" s="27">
        <f t="shared" si="0"/>
        <v>0</v>
      </c>
      <c r="H30" s="27">
        <f t="shared" si="3"/>
        <v>0</v>
      </c>
      <c r="I30" s="28">
        <f t="shared" si="4"/>
        <v>0</v>
      </c>
      <c r="J30" s="29">
        <f t="shared" si="1"/>
        <v>-765</v>
      </c>
      <c r="K30" s="30">
        <f t="shared" si="2"/>
        <v>0</v>
      </c>
      <c r="L30" s="5"/>
      <c r="M30" s="5"/>
    </row>
    <row r="31" spans="1:13" ht="24.75" customHeight="1">
      <c r="A31" s="63" t="s">
        <v>10</v>
      </c>
      <c r="B31" s="26">
        <v>0</v>
      </c>
      <c r="C31" s="27">
        <v>3800.72</v>
      </c>
      <c r="D31" s="27">
        <v>0</v>
      </c>
      <c r="E31" s="27">
        <v>0</v>
      </c>
      <c r="F31" s="27">
        <v>2493.17</v>
      </c>
      <c r="G31" s="27">
        <f t="shared" si="0"/>
        <v>2493.17</v>
      </c>
      <c r="H31" s="27">
        <f t="shared" si="3"/>
        <v>2493.17</v>
      </c>
      <c r="I31" s="28">
        <f t="shared" si="4"/>
        <v>0</v>
      </c>
      <c r="J31" s="29">
        <f t="shared" si="1"/>
        <v>-1307.5499999999997</v>
      </c>
      <c r="K31" s="30">
        <f t="shared" si="2"/>
        <v>0</v>
      </c>
      <c r="L31" s="5"/>
      <c r="M31" s="5"/>
    </row>
    <row r="32" spans="1:13" ht="24.75" customHeight="1">
      <c r="A32" s="20" t="s">
        <v>22</v>
      </c>
      <c r="B32" s="35">
        <f>B33+B37+B38+B39</f>
        <v>93565000</v>
      </c>
      <c r="C32" s="35">
        <f>C33+C37+C38+C39</f>
        <v>74477492.00999999</v>
      </c>
      <c r="D32" s="35">
        <f>D33+D37+D38+D39</f>
        <v>100941000</v>
      </c>
      <c r="E32" s="35">
        <f>E33+E37+E38+E39</f>
        <v>61955300</v>
      </c>
      <c r="F32" s="35">
        <f>F33+F37+F38+F39</f>
        <v>72338815.94</v>
      </c>
      <c r="G32" s="36">
        <f t="shared" si="0"/>
        <v>-21226184.060000002</v>
      </c>
      <c r="H32" s="36">
        <f t="shared" si="3"/>
        <v>10383515.939999998</v>
      </c>
      <c r="I32" s="37">
        <f aca="true" t="shared" si="5" ref="I32:I66">IF(E32=0,0,F32/E32*100)</f>
        <v>116.75968955036937</v>
      </c>
      <c r="J32" s="38">
        <f t="shared" si="1"/>
        <v>-2138676.069999993</v>
      </c>
      <c r="K32" s="39">
        <f t="shared" si="2"/>
        <v>7376000</v>
      </c>
      <c r="L32" s="5"/>
      <c r="M32" s="5"/>
    </row>
    <row r="33" spans="1:13" ht="24" customHeight="1">
      <c r="A33" s="65" t="s">
        <v>32</v>
      </c>
      <c r="B33" s="31">
        <f>B34+B35+B36</f>
        <v>51102000</v>
      </c>
      <c r="C33" s="27">
        <f>C34+C35+C36</f>
        <v>52924402.29</v>
      </c>
      <c r="D33" s="27">
        <f>D34+D35+D36</f>
        <v>58478000</v>
      </c>
      <c r="E33" s="27">
        <f>E34+E35+E36</f>
        <v>37185500</v>
      </c>
      <c r="F33" s="27">
        <f>F34+F35+F36</f>
        <v>49887097.63</v>
      </c>
      <c r="G33" s="27">
        <f t="shared" si="0"/>
        <v>-1214902.3699999973</v>
      </c>
      <c r="H33" s="27">
        <f t="shared" si="3"/>
        <v>12701597.630000003</v>
      </c>
      <c r="I33" s="28">
        <f t="shared" si="5"/>
        <v>134.15739368840005</v>
      </c>
      <c r="J33" s="40">
        <f t="shared" si="1"/>
        <v>-3037304.6599999964</v>
      </c>
      <c r="K33" s="30">
        <f t="shared" si="2"/>
        <v>7376000</v>
      </c>
      <c r="L33" s="5"/>
      <c r="M33" s="5"/>
    </row>
    <row r="34" spans="1:13" ht="48" customHeight="1">
      <c r="A34" s="66" t="s">
        <v>31</v>
      </c>
      <c r="B34" s="32">
        <v>6797600</v>
      </c>
      <c r="C34" s="27">
        <v>3607978.96</v>
      </c>
      <c r="D34" s="27">
        <v>6797600</v>
      </c>
      <c r="E34" s="27">
        <v>3965300</v>
      </c>
      <c r="F34" s="27">
        <v>3924149.4</v>
      </c>
      <c r="G34" s="27">
        <f t="shared" si="0"/>
        <v>-2873450.6</v>
      </c>
      <c r="H34" s="27">
        <f t="shared" si="3"/>
        <v>-41150.60000000009</v>
      </c>
      <c r="I34" s="28">
        <f t="shared" si="5"/>
        <v>98.96223236577309</v>
      </c>
      <c r="J34" s="40">
        <f t="shared" si="1"/>
        <v>316170.43999999994</v>
      </c>
      <c r="K34" s="30">
        <f t="shared" si="2"/>
        <v>0</v>
      </c>
      <c r="L34" s="5"/>
      <c r="M34" s="5"/>
    </row>
    <row r="35" spans="1:13" ht="24" customHeight="1">
      <c r="A35" s="67" t="s">
        <v>19</v>
      </c>
      <c r="B35" s="31">
        <v>44129400</v>
      </c>
      <c r="C35" s="27">
        <v>49199856.67</v>
      </c>
      <c r="D35" s="27">
        <v>51505400</v>
      </c>
      <c r="E35" s="27">
        <v>33118000</v>
      </c>
      <c r="F35" s="27">
        <v>45882240.1</v>
      </c>
      <c r="G35" s="27">
        <f t="shared" si="0"/>
        <v>1752840.1000000015</v>
      </c>
      <c r="H35" s="27">
        <f t="shared" si="3"/>
        <v>12764240.100000001</v>
      </c>
      <c r="I35" s="28">
        <f t="shared" si="5"/>
        <v>138.54169967993238</v>
      </c>
      <c r="J35" s="40">
        <f t="shared" si="1"/>
        <v>-3317616.5700000003</v>
      </c>
      <c r="K35" s="30">
        <f t="shared" si="2"/>
        <v>7376000</v>
      </c>
      <c r="L35" s="5"/>
      <c r="M35" s="5"/>
    </row>
    <row r="36" spans="1:13" ht="24" customHeight="1">
      <c r="A36" s="67" t="s">
        <v>28</v>
      </c>
      <c r="B36" s="31">
        <v>175000</v>
      </c>
      <c r="C36" s="27">
        <v>116566.66</v>
      </c>
      <c r="D36" s="27">
        <v>175000</v>
      </c>
      <c r="E36" s="27">
        <v>102200</v>
      </c>
      <c r="F36" s="27">
        <v>80708.13</v>
      </c>
      <c r="G36" s="27">
        <f t="shared" si="0"/>
        <v>-94291.87</v>
      </c>
      <c r="H36" s="27">
        <f t="shared" si="3"/>
        <v>-21491.869999999995</v>
      </c>
      <c r="I36" s="28">
        <f t="shared" si="5"/>
        <v>78.97077299412916</v>
      </c>
      <c r="J36" s="40">
        <f t="shared" si="1"/>
        <v>-35858.53</v>
      </c>
      <c r="K36" s="30">
        <f t="shared" si="2"/>
        <v>0</v>
      </c>
      <c r="L36" s="5"/>
      <c r="M36" s="5"/>
    </row>
    <row r="37" spans="1:13" ht="24" customHeight="1">
      <c r="A37" s="65" t="s">
        <v>86</v>
      </c>
      <c r="B37" s="31">
        <v>101800</v>
      </c>
      <c r="C37" s="27">
        <v>40357.93</v>
      </c>
      <c r="D37" s="27">
        <v>101800</v>
      </c>
      <c r="E37" s="27">
        <v>59300</v>
      </c>
      <c r="F37" s="27">
        <v>54063.41</v>
      </c>
      <c r="G37" s="27">
        <f t="shared" si="0"/>
        <v>-47736.59</v>
      </c>
      <c r="H37" s="27">
        <f t="shared" si="3"/>
        <v>-5236.5899999999965</v>
      </c>
      <c r="I37" s="28">
        <f t="shared" si="5"/>
        <v>91.16932546374368</v>
      </c>
      <c r="J37" s="40">
        <f t="shared" si="1"/>
        <v>13705.480000000003</v>
      </c>
      <c r="K37" s="30">
        <f t="shared" si="2"/>
        <v>0</v>
      </c>
      <c r="L37" s="5"/>
      <c r="M37" s="5"/>
    </row>
    <row r="38" spans="1:11" ht="24" customHeight="1">
      <c r="A38" s="65" t="s">
        <v>33</v>
      </c>
      <c r="B38" s="31">
        <v>91000</v>
      </c>
      <c r="C38" s="27">
        <v>43922.68</v>
      </c>
      <c r="D38" s="27">
        <v>91000</v>
      </c>
      <c r="E38" s="27">
        <v>53000</v>
      </c>
      <c r="F38" s="27">
        <v>29005</v>
      </c>
      <c r="G38" s="27">
        <f t="shared" si="0"/>
        <v>-61995</v>
      </c>
      <c r="H38" s="27">
        <f t="shared" si="3"/>
        <v>-23995</v>
      </c>
      <c r="I38" s="28">
        <f t="shared" si="5"/>
        <v>54.72641509433962</v>
      </c>
      <c r="J38" s="40">
        <f t="shared" si="1"/>
        <v>-14917.68</v>
      </c>
      <c r="K38" s="30">
        <f t="shared" si="2"/>
        <v>0</v>
      </c>
    </row>
    <row r="39" spans="1:11" ht="24" customHeight="1">
      <c r="A39" s="63" t="s">
        <v>34</v>
      </c>
      <c r="B39" s="26">
        <v>42270200</v>
      </c>
      <c r="C39" s="27">
        <v>21468809.11</v>
      </c>
      <c r="D39" s="27">
        <v>42270200</v>
      </c>
      <c r="E39" s="27">
        <v>24657500</v>
      </c>
      <c r="F39" s="27">
        <v>22368649.9</v>
      </c>
      <c r="G39" s="27">
        <f t="shared" si="0"/>
        <v>-19901550.1</v>
      </c>
      <c r="H39" s="27">
        <f t="shared" si="3"/>
        <v>-2288850.1000000015</v>
      </c>
      <c r="I39" s="28">
        <f t="shared" si="5"/>
        <v>90.71742836865052</v>
      </c>
      <c r="J39" s="40">
        <f t="shared" si="1"/>
        <v>899840.7899999991</v>
      </c>
      <c r="K39" s="30">
        <f t="shared" si="2"/>
        <v>0</v>
      </c>
    </row>
    <row r="40" spans="1:11" ht="24.75" customHeight="1">
      <c r="A40" s="20" t="s">
        <v>1</v>
      </c>
      <c r="B40" s="35">
        <f>B10+B11+B12+B13+B14+B15+B16+B17+B18+B19+B20+B21+B22+B23+B24+B25+B26+B27+B28+B29+B30+B31+B32</f>
        <v>321910600</v>
      </c>
      <c r="C40" s="35">
        <f>C10+C11+C12+C13+C14+C15+C16+C17+C18+C19+C20+C21+C22+C23+C24+C25+C26+C27+C28+C29+C30+C31+C32</f>
        <v>190970452.15</v>
      </c>
      <c r="D40" s="35">
        <f>D10+D11+D12+D13+D14+D15+D16+D17+D18+D19+D20+D21+D22+D23+D24+D25+D26+D27+D28+D29+D30+D31+D32</f>
        <v>329510600</v>
      </c>
      <c r="E40" s="35">
        <f>E10+E11+E12+E13+E14+E15+E16+E17+E18+E19+E20+E21+E22+E23+E24+E25+E26+E27+E28+E29+E30+E31+E32</f>
        <v>195381100</v>
      </c>
      <c r="F40" s="35">
        <f>F10+F11+F12+F13+F14+F15+F16+F17+F18+F19+F20+F21+F22+F23+F24+F25+F26+F27+F28+F29+F30+F31+F32</f>
        <v>201109916.99</v>
      </c>
      <c r="G40" s="36">
        <f t="shared" si="0"/>
        <v>-120800683.00999999</v>
      </c>
      <c r="H40" s="36">
        <f aca="true" t="shared" si="6" ref="H40:H66">F40-E40</f>
        <v>5728816.99000001</v>
      </c>
      <c r="I40" s="37">
        <f t="shared" si="5"/>
        <v>102.93212444294765</v>
      </c>
      <c r="J40" s="38">
        <f t="shared" si="1"/>
        <v>10139464.840000004</v>
      </c>
      <c r="K40" s="39">
        <f t="shared" si="2"/>
        <v>7600000</v>
      </c>
    </row>
    <row r="41" spans="1:11" ht="24.75" customHeight="1">
      <c r="A41" s="62" t="s">
        <v>65</v>
      </c>
      <c r="B41" s="35">
        <f aca="true" t="shared" si="7" ref="B41:G41">B42+B49+B50+B43</f>
        <v>124803000</v>
      </c>
      <c r="C41" s="35">
        <f t="shared" si="7"/>
        <v>219873831.62</v>
      </c>
      <c r="D41" s="35">
        <f t="shared" si="7"/>
        <v>135015645</v>
      </c>
      <c r="E41" s="35">
        <f t="shared" si="7"/>
        <v>88160189</v>
      </c>
      <c r="F41" s="35">
        <f t="shared" si="7"/>
        <v>88128867.75</v>
      </c>
      <c r="G41" s="35">
        <f t="shared" si="7"/>
        <v>-36674132.25</v>
      </c>
      <c r="H41" s="35">
        <f>F41-E41</f>
        <v>-31321.25</v>
      </c>
      <c r="I41" s="90">
        <f t="shared" si="5"/>
        <v>99.96447234249918</v>
      </c>
      <c r="J41" s="38">
        <f t="shared" si="1"/>
        <v>-131744963.87</v>
      </c>
      <c r="K41" s="39">
        <f t="shared" si="2"/>
        <v>10212645</v>
      </c>
    </row>
    <row r="42" spans="1:11" ht="24.75" customHeight="1">
      <c r="A42" s="63" t="s">
        <v>71</v>
      </c>
      <c r="B42" s="26">
        <v>16994400</v>
      </c>
      <c r="C42" s="27">
        <v>7612400</v>
      </c>
      <c r="D42" s="27">
        <v>16994400</v>
      </c>
      <c r="E42" s="27">
        <v>9913400</v>
      </c>
      <c r="F42" s="27">
        <v>9913400</v>
      </c>
      <c r="G42" s="27">
        <f t="shared" si="0"/>
        <v>-7081000</v>
      </c>
      <c r="H42" s="27">
        <f t="shared" si="6"/>
        <v>0</v>
      </c>
      <c r="I42" s="91">
        <f t="shared" si="5"/>
        <v>100</v>
      </c>
      <c r="J42" s="40">
        <f t="shared" si="1"/>
        <v>2301000</v>
      </c>
      <c r="K42" s="30">
        <f t="shared" si="2"/>
        <v>0</v>
      </c>
    </row>
    <row r="43" spans="1:11" ht="24" customHeight="1">
      <c r="A43" s="63" t="s">
        <v>72</v>
      </c>
      <c r="B43" s="26">
        <f>B44+B45+B46+B47+B48</f>
        <v>105627300</v>
      </c>
      <c r="C43" s="26">
        <f>C44+C45+C46+C47+C48</f>
        <v>87920300</v>
      </c>
      <c r="D43" s="26">
        <f>D44+D45+D46+D47+D48</f>
        <v>109616800</v>
      </c>
      <c r="E43" s="26">
        <f>E44+E45+E46+E47+E48</f>
        <v>72867441</v>
      </c>
      <c r="F43" s="26">
        <f>F44+F45+F46+F47+F48</f>
        <v>72867441</v>
      </c>
      <c r="G43" s="27">
        <f t="shared" si="0"/>
        <v>-32759859</v>
      </c>
      <c r="H43" s="27">
        <f t="shared" si="6"/>
        <v>0</v>
      </c>
      <c r="I43" s="91">
        <f t="shared" si="5"/>
        <v>100</v>
      </c>
      <c r="J43" s="40">
        <f t="shared" si="1"/>
        <v>-15052859</v>
      </c>
      <c r="K43" s="30">
        <f t="shared" si="2"/>
        <v>3989500</v>
      </c>
    </row>
    <row r="44" spans="1:11" ht="0.75" customHeight="1" hidden="1">
      <c r="A44" s="61" t="s">
        <v>77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7">
        <f t="shared" si="0"/>
        <v>0</v>
      </c>
      <c r="H44" s="27">
        <f t="shared" si="6"/>
        <v>0</v>
      </c>
      <c r="I44" s="91">
        <f t="shared" si="5"/>
        <v>0</v>
      </c>
      <c r="J44" s="40">
        <f t="shared" si="1"/>
        <v>0</v>
      </c>
      <c r="K44" s="30">
        <f t="shared" si="2"/>
        <v>0</v>
      </c>
    </row>
    <row r="45" spans="1:11" ht="24.75" customHeight="1">
      <c r="A45" s="63" t="s">
        <v>76</v>
      </c>
      <c r="B45" s="26">
        <v>0</v>
      </c>
      <c r="C45" s="26">
        <v>316000</v>
      </c>
      <c r="D45" s="26">
        <v>0</v>
      </c>
      <c r="E45" s="26">
        <v>0</v>
      </c>
      <c r="F45" s="26">
        <v>0</v>
      </c>
      <c r="G45" s="27">
        <f t="shared" si="0"/>
        <v>0</v>
      </c>
      <c r="H45" s="27">
        <f t="shared" si="6"/>
        <v>0</v>
      </c>
      <c r="I45" s="91">
        <f t="shared" si="5"/>
        <v>0</v>
      </c>
      <c r="J45" s="40">
        <f t="shared" si="1"/>
        <v>-316000</v>
      </c>
      <c r="K45" s="30">
        <f t="shared" si="2"/>
        <v>0</v>
      </c>
    </row>
    <row r="46" spans="1:11" ht="24.75" customHeight="1">
      <c r="A46" s="64" t="s">
        <v>63</v>
      </c>
      <c r="B46" s="41">
        <v>91788600</v>
      </c>
      <c r="C46" s="27">
        <v>54073600</v>
      </c>
      <c r="D46" s="41">
        <f>91788600+1989500</f>
        <v>93778100</v>
      </c>
      <c r="E46" s="27">
        <v>58675800</v>
      </c>
      <c r="F46" s="27">
        <v>58675800</v>
      </c>
      <c r="G46" s="27">
        <f t="shared" si="0"/>
        <v>-33112800</v>
      </c>
      <c r="H46" s="27">
        <f t="shared" si="6"/>
        <v>0</v>
      </c>
      <c r="I46" s="91">
        <f t="shared" si="5"/>
        <v>100</v>
      </c>
      <c r="J46" s="40">
        <f t="shared" si="1"/>
        <v>4602200</v>
      </c>
      <c r="K46" s="30">
        <f t="shared" si="2"/>
        <v>1989500</v>
      </c>
    </row>
    <row r="47" spans="1:11" ht="24.75" customHeight="1">
      <c r="A47" s="61" t="s">
        <v>64</v>
      </c>
      <c r="B47" s="33">
        <v>13838700</v>
      </c>
      <c r="C47" s="27">
        <v>30050700</v>
      </c>
      <c r="D47" s="33">
        <v>13838700</v>
      </c>
      <c r="E47" s="27">
        <v>13838700</v>
      </c>
      <c r="F47" s="27">
        <v>13838700</v>
      </c>
      <c r="G47" s="27">
        <f t="shared" si="0"/>
        <v>0</v>
      </c>
      <c r="H47" s="27">
        <f t="shared" si="6"/>
        <v>0</v>
      </c>
      <c r="I47" s="91">
        <f t="shared" si="5"/>
        <v>100</v>
      </c>
      <c r="J47" s="40">
        <f t="shared" si="1"/>
        <v>-16212000</v>
      </c>
      <c r="K47" s="30">
        <f t="shared" si="2"/>
        <v>0</v>
      </c>
    </row>
    <row r="48" spans="1:11" ht="45.75" customHeight="1">
      <c r="A48" s="61" t="s">
        <v>74</v>
      </c>
      <c r="B48" s="33">
        <v>0</v>
      </c>
      <c r="C48" s="26">
        <v>3480000</v>
      </c>
      <c r="D48" s="33">
        <v>2000000</v>
      </c>
      <c r="E48" s="26">
        <v>352941</v>
      </c>
      <c r="F48" s="26">
        <v>352941</v>
      </c>
      <c r="G48" s="27">
        <f t="shared" si="0"/>
        <v>352941</v>
      </c>
      <c r="H48" s="27">
        <f t="shared" si="6"/>
        <v>0</v>
      </c>
      <c r="I48" s="91">
        <f t="shared" si="5"/>
        <v>100</v>
      </c>
      <c r="J48" s="40">
        <f t="shared" si="1"/>
        <v>-3127059</v>
      </c>
      <c r="K48" s="30">
        <f t="shared" si="2"/>
        <v>2000000</v>
      </c>
    </row>
    <row r="49" spans="1:11" ht="45" customHeight="1">
      <c r="A49" s="61" t="s">
        <v>73</v>
      </c>
      <c r="B49" s="33">
        <v>0</v>
      </c>
      <c r="C49" s="26">
        <v>2190230</v>
      </c>
      <c r="D49" s="33">
        <v>1031200</v>
      </c>
      <c r="E49" s="26">
        <v>57775</v>
      </c>
      <c r="F49" s="26">
        <v>57775</v>
      </c>
      <c r="G49" s="27">
        <f t="shared" si="0"/>
        <v>57775</v>
      </c>
      <c r="H49" s="27">
        <f t="shared" si="6"/>
        <v>0</v>
      </c>
      <c r="I49" s="91">
        <f t="shared" si="5"/>
        <v>100</v>
      </c>
      <c r="J49" s="40">
        <f t="shared" si="1"/>
        <v>-2132455</v>
      </c>
      <c r="K49" s="30">
        <f t="shared" si="2"/>
        <v>1031200</v>
      </c>
    </row>
    <row r="50" spans="1:11" ht="45" customHeight="1">
      <c r="A50" s="61" t="s">
        <v>70</v>
      </c>
      <c r="B50" s="33">
        <v>2181300</v>
      </c>
      <c r="C50" s="26">
        <v>122150901.62</v>
      </c>
      <c r="D50" s="26">
        <v>7373245</v>
      </c>
      <c r="E50" s="26">
        <v>5321573</v>
      </c>
      <c r="F50" s="26">
        <v>5290251.75</v>
      </c>
      <c r="G50" s="27">
        <f t="shared" si="0"/>
        <v>3108951.75</v>
      </c>
      <c r="H50" s="27">
        <f t="shared" si="6"/>
        <v>-31321.25</v>
      </c>
      <c r="I50" s="91">
        <f t="shared" si="5"/>
        <v>99.41142872605525</v>
      </c>
      <c r="J50" s="40">
        <f t="shared" si="1"/>
        <v>-116860649.87</v>
      </c>
      <c r="K50" s="30">
        <f t="shared" si="2"/>
        <v>5191945</v>
      </c>
    </row>
    <row r="51" spans="1:11" ht="24.75" customHeight="1">
      <c r="A51" s="20" t="s">
        <v>4</v>
      </c>
      <c r="B51" s="35">
        <f>B40+B41</f>
        <v>446713600</v>
      </c>
      <c r="C51" s="35">
        <f>C40+C41</f>
        <v>410844283.77</v>
      </c>
      <c r="D51" s="35">
        <f>D40+D41</f>
        <v>464526245</v>
      </c>
      <c r="E51" s="35">
        <f>E40+E41</f>
        <v>283541289</v>
      </c>
      <c r="F51" s="35">
        <f>F40+F41</f>
        <v>289238784.74</v>
      </c>
      <c r="G51" s="36">
        <f t="shared" si="0"/>
        <v>-157474815.26</v>
      </c>
      <c r="H51" s="36">
        <f t="shared" si="6"/>
        <v>5697495.74000001</v>
      </c>
      <c r="I51" s="37">
        <f t="shared" si="5"/>
        <v>102.00940602340283</v>
      </c>
      <c r="J51" s="38">
        <f t="shared" si="1"/>
        <v>-121605499.02999997</v>
      </c>
      <c r="K51" s="39">
        <f t="shared" si="2"/>
        <v>17812645</v>
      </c>
    </row>
    <row r="52" spans="1:11" ht="24" customHeight="1">
      <c r="A52" s="20" t="s">
        <v>40</v>
      </c>
      <c r="B52" s="35"/>
      <c r="C52" s="36"/>
      <c r="D52" s="36"/>
      <c r="E52" s="36"/>
      <c r="F52" s="27"/>
      <c r="G52" s="27"/>
      <c r="H52" s="27"/>
      <c r="I52" s="56"/>
      <c r="J52" s="40"/>
      <c r="K52" s="30"/>
    </row>
    <row r="53" spans="1:11" ht="25.5" customHeight="1">
      <c r="A53" s="61" t="s">
        <v>54</v>
      </c>
      <c r="B53" s="33">
        <v>9928300</v>
      </c>
      <c r="C53" s="27">
        <v>8353597.66</v>
      </c>
      <c r="D53" s="27">
        <v>9928300</v>
      </c>
      <c r="E53" s="27">
        <v>5791508.33</v>
      </c>
      <c r="F53" s="27">
        <v>2958815.91</v>
      </c>
      <c r="G53" s="27">
        <f aca="true" t="shared" si="8" ref="G53:G66">F53-B53</f>
        <v>-6969484.09</v>
      </c>
      <c r="H53" s="27">
        <f t="shared" si="6"/>
        <v>-2832692.42</v>
      </c>
      <c r="I53" s="28">
        <f t="shared" si="5"/>
        <v>51.08886565306901</v>
      </c>
      <c r="J53" s="40">
        <f aca="true" t="shared" si="9" ref="J53:J66">F53-C53</f>
        <v>-5394781.75</v>
      </c>
      <c r="K53" s="30">
        <f aca="true" t="shared" si="10" ref="K53:K66">D53-B53</f>
        <v>0</v>
      </c>
    </row>
    <row r="54" spans="1:11" ht="48" customHeight="1">
      <c r="A54" s="61" t="s">
        <v>41</v>
      </c>
      <c r="B54" s="33">
        <v>0</v>
      </c>
      <c r="C54" s="27">
        <v>3070.84</v>
      </c>
      <c r="D54" s="27">
        <v>0</v>
      </c>
      <c r="E54" s="27">
        <v>0</v>
      </c>
      <c r="F54" s="27">
        <v>463.33</v>
      </c>
      <c r="G54" s="27">
        <f t="shared" si="8"/>
        <v>463.33</v>
      </c>
      <c r="H54" s="27">
        <f t="shared" si="6"/>
        <v>463.33</v>
      </c>
      <c r="I54" s="28">
        <f t="shared" si="5"/>
        <v>0</v>
      </c>
      <c r="J54" s="40">
        <f t="shared" si="9"/>
        <v>-2607.51</v>
      </c>
      <c r="K54" s="30">
        <f t="shared" si="10"/>
        <v>0</v>
      </c>
    </row>
    <row r="55" spans="1:11" ht="45" customHeight="1">
      <c r="A55" s="61" t="s">
        <v>42</v>
      </c>
      <c r="B55" s="33">
        <v>562900</v>
      </c>
      <c r="C55" s="27">
        <v>249620.56</v>
      </c>
      <c r="D55" s="27">
        <v>562900</v>
      </c>
      <c r="E55" s="27">
        <v>328300</v>
      </c>
      <c r="F55" s="27">
        <v>294424.24</v>
      </c>
      <c r="G55" s="27">
        <f t="shared" si="8"/>
        <v>-268475.76</v>
      </c>
      <c r="H55" s="27">
        <f t="shared" si="6"/>
        <v>-33875.76000000001</v>
      </c>
      <c r="I55" s="28">
        <f t="shared" si="5"/>
        <v>89.68146207736825</v>
      </c>
      <c r="J55" s="40">
        <f t="shared" si="9"/>
        <v>44803.67999999999</v>
      </c>
      <c r="K55" s="30">
        <f t="shared" si="10"/>
        <v>0</v>
      </c>
    </row>
    <row r="56" spans="1:11" ht="0.75" customHeight="1" hidden="1">
      <c r="A56" s="61" t="s">
        <v>55</v>
      </c>
      <c r="B56" s="33">
        <v>0</v>
      </c>
      <c r="C56" s="27">
        <v>0</v>
      </c>
      <c r="D56" s="27">
        <v>0</v>
      </c>
      <c r="E56" s="27">
        <v>0</v>
      </c>
      <c r="F56" s="27">
        <v>0</v>
      </c>
      <c r="G56" s="27">
        <f t="shared" si="8"/>
        <v>0</v>
      </c>
      <c r="H56" s="27">
        <f t="shared" si="6"/>
        <v>0</v>
      </c>
      <c r="I56" s="28">
        <f t="shared" si="5"/>
        <v>0</v>
      </c>
      <c r="J56" s="40">
        <f t="shared" si="9"/>
        <v>0</v>
      </c>
      <c r="K56" s="30">
        <f t="shared" si="10"/>
        <v>0</v>
      </c>
    </row>
    <row r="57" spans="1:11" ht="69" customHeight="1">
      <c r="A57" s="61" t="s">
        <v>43</v>
      </c>
      <c r="B57" s="33">
        <v>0</v>
      </c>
      <c r="C57" s="27">
        <v>2848.37</v>
      </c>
      <c r="D57" s="27">
        <v>0</v>
      </c>
      <c r="E57" s="27">
        <v>0</v>
      </c>
      <c r="F57" s="27">
        <v>0</v>
      </c>
      <c r="G57" s="27">
        <f t="shared" si="8"/>
        <v>0</v>
      </c>
      <c r="H57" s="27">
        <f t="shared" si="6"/>
        <v>0</v>
      </c>
      <c r="I57" s="28">
        <f t="shared" si="5"/>
        <v>0</v>
      </c>
      <c r="J57" s="40">
        <f t="shared" si="9"/>
        <v>-2848.37</v>
      </c>
      <c r="K57" s="30">
        <f t="shared" si="10"/>
        <v>0</v>
      </c>
    </row>
    <row r="58" spans="1:11" ht="48" customHeight="1">
      <c r="A58" s="61" t="s">
        <v>44</v>
      </c>
      <c r="B58" s="33">
        <v>0</v>
      </c>
      <c r="C58" s="27">
        <v>301.76</v>
      </c>
      <c r="D58" s="27">
        <v>0</v>
      </c>
      <c r="E58" s="27">
        <v>0</v>
      </c>
      <c r="F58" s="27">
        <v>0</v>
      </c>
      <c r="G58" s="27">
        <f t="shared" si="8"/>
        <v>0</v>
      </c>
      <c r="H58" s="27">
        <f t="shared" si="6"/>
        <v>0</v>
      </c>
      <c r="I58" s="28">
        <f t="shared" si="5"/>
        <v>0</v>
      </c>
      <c r="J58" s="40">
        <f t="shared" si="9"/>
        <v>-301.76</v>
      </c>
      <c r="K58" s="30">
        <f t="shared" si="10"/>
        <v>0</v>
      </c>
    </row>
    <row r="59" spans="1:11" ht="24" customHeight="1">
      <c r="A59" s="62" t="s">
        <v>21</v>
      </c>
      <c r="B59" s="35">
        <f>B60+B61+B62</f>
        <v>3500000</v>
      </c>
      <c r="C59" s="35">
        <f>C60+C61+C62</f>
        <v>681871.0599999999</v>
      </c>
      <c r="D59" s="35">
        <f>D60+D61+D62</f>
        <v>3500000</v>
      </c>
      <c r="E59" s="35">
        <f>E60+E61+E62</f>
        <v>1781373.5699999998</v>
      </c>
      <c r="F59" s="35">
        <f>F60+F61+F62</f>
        <v>124350.77</v>
      </c>
      <c r="G59" s="36">
        <f t="shared" si="8"/>
        <v>-3375649.23</v>
      </c>
      <c r="H59" s="36">
        <f t="shared" si="6"/>
        <v>-1657022.7999999998</v>
      </c>
      <c r="I59" s="37">
        <f t="shared" si="5"/>
        <v>6.980611596252661</v>
      </c>
      <c r="J59" s="38">
        <f t="shared" si="9"/>
        <v>-557520.2899999999</v>
      </c>
      <c r="K59" s="39">
        <f t="shared" si="10"/>
        <v>0</v>
      </c>
    </row>
    <row r="60" spans="1:11" ht="25.5" customHeight="1">
      <c r="A60" s="63" t="s">
        <v>58</v>
      </c>
      <c r="B60" s="26">
        <v>2100000</v>
      </c>
      <c r="C60" s="27">
        <v>417057.6</v>
      </c>
      <c r="D60" s="27">
        <v>2100000</v>
      </c>
      <c r="E60" s="27">
        <v>971373.57</v>
      </c>
      <c r="F60" s="27">
        <v>0</v>
      </c>
      <c r="G60" s="27">
        <f t="shared" si="8"/>
        <v>-2100000</v>
      </c>
      <c r="H60" s="27">
        <f t="shared" si="6"/>
        <v>-971373.57</v>
      </c>
      <c r="I60" s="28">
        <f t="shared" si="5"/>
        <v>0</v>
      </c>
      <c r="J60" s="40">
        <f t="shared" si="9"/>
        <v>-417057.6</v>
      </c>
      <c r="K60" s="30">
        <f t="shared" si="10"/>
        <v>0</v>
      </c>
    </row>
    <row r="61" spans="1:11" ht="24.75" customHeight="1">
      <c r="A61" s="63" t="s">
        <v>57</v>
      </c>
      <c r="B61" s="26">
        <v>1000000</v>
      </c>
      <c r="C61" s="27">
        <v>103519.1</v>
      </c>
      <c r="D61" s="27">
        <v>1000000</v>
      </c>
      <c r="E61" s="27">
        <v>550000</v>
      </c>
      <c r="F61" s="27">
        <v>83474.61</v>
      </c>
      <c r="G61" s="27">
        <f t="shared" si="8"/>
        <v>-916525.39</v>
      </c>
      <c r="H61" s="27">
        <f t="shared" si="6"/>
        <v>-466525.39</v>
      </c>
      <c r="I61" s="28">
        <f t="shared" si="5"/>
        <v>15.177201818181818</v>
      </c>
      <c r="J61" s="40">
        <f t="shared" si="9"/>
        <v>-20044.490000000005</v>
      </c>
      <c r="K61" s="30">
        <f t="shared" si="10"/>
        <v>0</v>
      </c>
    </row>
    <row r="62" spans="1:11" ht="46.5" customHeight="1">
      <c r="A62" s="61" t="s">
        <v>56</v>
      </c>
      <c r="B62" s="26">
        <v>400000</v>
      </c>
      <c r="C62" s="27">
        <v>161294.36</v>
      </c>
      <c r="D62" s="27">
        <v>400000</v>
      </c>
      <c r="E62" s="27">
        <v>260000</v>
      </c>
      <c r="F62" s="27">
        <v>40876.16</v>
      </c>
      <c r="G62" s="27">
        <f t="shared" si="8"/>
        <v>-359123.83999999997</v>
      </c>
      <c r="H62" s="27">
        <f t="shared" si="6"/>
        <v>-219123.84</v>
      </c>
      <c r="I62" s="28">
        <f t="shared" si="5"/>
        <v>15.721600000000002</v>
      </c>
      <c r="J62" s="40">
        <f t="shared" si="9"/>
        <v>-120418.19999999998</v>
      </c>
      <c r="K62" s="30">
        <f t="shared" si="10"/>
        <v>0</v>
      </c>
    </row>
    <row r="63" spans="1:11" ht="0.75" customHeight="1" hidden="1">
      <c r="A63" s="63" t="s">
        <v>59</v>
      </c>
      <c r="B63" s="26">
        <v>0</v>
      </c>
      <c r="C63" s="27">
        <v>0</v>
      </c>
      <c r="D63" s="27">
        <v>0</v>
      </c>
      <c r="E63" s="27">
        <v>0</v>
      </c>
      <c r="F63" s="27">
        <v>0</v>
      </c>
      <c r="G63" s="27">
        <f t="shared" si="8"/>
        <v>0</v>
      </c>
      <c r="H63" s="27">
        <f t="shared" si="6"/>
        <v>0</v>
      </c>
      <c r="I63" s="28">
        <f t="shared" si="5"/>
        <v>0</v>
      </c>
      <c r="J63" s="40">
        <f t="shared" si="9"/>
        <v>0</v>
      </c>
      <c r="K63" s="49">
        <f t="shared" si="10"/>
        <v>0</v>
      </c>
    </row>
    <row r="64" spans="1:11" ht="24.75" customHeight="1">
      <c r="A64" s="63" t="s">
        <v>62</v>
      </c>
      <c r="B64" s="26">
        <v>0</v>
      </c>
      <c r="C64" s="26">
        <v>0</v>
      </c>
      <c r="D64" s="26">
        <v>370000</v>
      </c>
      <c r="E64" s="26">
        <v>270000</v>
      </c>
      <c r="F64" s="26">
        <v>0</v>
      </c>
      <c r="G64" s="27">
        <f t="shared" si="8"/>
        <v>0</v>
      </c>
      <c r="H64" s="27">
        <f t="shared" si="6"/>
        <v>-270000</v>
      </c>
      <c r="I64" s="28">
        <f t="shared" si="5"/>
        <v>0</v>
      </c>
      <c r="J64" s="40">
        <f t="shared" si="9"/>
        <v>0</v>
      </c>
      <c r="K64" s="42">
        <f t="shared" si="10"/>
        <v>370000</v>
      </c>
    </row>
    <row r="65" spans="1:11" ht="24" customHeight="1">
      <c r="A65" s="20" t="s">
        <v>5</v>
      </c>
      <c r="B65" s="35">
        <f>B53+B54+B55+B56+B57+B58+B59+B63+B64</f>
        <v>13991200</v>
      </c>
      <c r="C65" s="35">
        <f>C53+C54+C55+C56+C57+C58+C59+C63+C64</f>
        <v>9291310.25</v>
      </c>
      <c r="D65" s="35">
        <f>D53+D54+D55+D56+D57+D58+D59+D63+D64</f>
        <v>14361200</v>
      </c>
      <c r="E65" s="35">
        <f>E53+E54+E55+E56+E57+E58+E59+E63+E64</f>
        <v>8171181.9</v>
      </c>
      <c r="F65" s="35">
        <f>F53+F54+F55+F56+F57+F58+F59+F63+F64</f>
        <v>3378054.2500000005</v>
      </c>
      <c r="G65" s="36">
        <f t="shared" si="8"/>
        <v>-10613145.75</v>
      </c>
      <c r="H65" s="36">
        <f t="shared" si="6"/>
        <v>-4793127.65</v>
      </c>
      <c r="I65" s="37">
        <f t="shared" si="5"/>
        <v>41.34107270332582</v>
      </c>
      <c r="J65" s="38">
        <f t="shared" si="9"/>
        <v>-5913256</v>
      </c>
      <c r="K65" s="43">
        <f t="shared" si="10"/>
        <v>370000</v>
      </c>
    </row>
    <row r="66" spans="1:11" ht="24" customHeight="1" thickBot="1">
      <c r="A66" s="23" t="s">
        <v>2</v>
      </c>
      <c r="B66" s="44">
        <f>B51+B65</f>
        <v>460704800</v>
      </c>
      <c r="C66" s="45">
        <f>C51+C65</f>
        <v>420135594.02</v>
      </c>
      <c r="D66" s="45">
        <f>D51+D65</f>
        <v>478887445</v>
      </c>
      <c r="E66" s="45">
        <f>E51+E65</f>
        <v>291712470.9</v>
      </c>
      <c r="F66" s="45">
        <f>F51+F65</f>
        <v>292616838.99</v>
      </c>
      <c r="G66" s="45">
        <f t="shared" si="8"/>
        <v>-168087961.01</v>
      </c>
      <c r="H66" s="45">
        <f t="shared" si="6"/>
        <v>904368.0900000334</v>
      </c>
      <c r="I66" s="46">
        <f t="shared" si="5"/>
        <v>100.3100203728726</v>
      </c>
      <c r="J66" s="47">
        <f t="shared" si="9"/>
        <v>-127518755.02999997</v>
      </c>
      <c r="K66" s="48">
        <f t="shared" si="10"/>
        <v>18182645</v>
      </c>
    </row>
    <row r="67" spans="1:13" ht="42" customHeight="1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77" t="s">
        <v>3</v>
      </c>
      <c r="B68" s="77"/>
      <c r="C68" s="77"/>
      <c r="D68" s="77"/>
      <c r="E68" s="77"/>
      <c r="F68" s="77"/>
      <c r="G68" s="77"/>
      <c r="H68" s="78" t="s">
        <v>6</v>
      </c>
      <c r="I68" s="78"/>
      <c r="J68" s="78"/>
      <c r="K68" s="78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2020-08-03T09:58:47Z</cp:lastPrinted>
  <dcterms:created xsi:type="dcterms:W3CDTF">2001-12-13T10:05:27Z</dcterms:created>
  <dcterms:modified xsi:type="dcterms:W3CDTF">2020-08-06T08:13:56Z</dcterms:modified>
  <cp:category/>
  <cp:version/>
  <cp:contentType/>
  <cp:contentStatus/>
</cp:coreProperties>
</file>