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7220" windowHeight="7416"/>
  </bookViews>
  <sheets>
    <sheet name="Лист1" sheetId="1" r:id="rId1"/>
  </sheets>
  <definedNames>
    <definedName name="_xlnm.Print_Titles" localSheetId="0">Лист1!$5:$5</definedName>
  </definedNames>
  <calcPr calcId="125725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6"/>
  <c r="H49"/>
  <c r="G49"/>
  <c r="I49" s="1"/>
  <c r="D49"/>
  <c r="C49"/>
  <c r="H48"/>
  <c r="G48"/>
  <c r="D48"/>
  <c r="C48"/>
  <c r="G46"/>
  <c r="I46" s="1"/>
  <c r="H46"/>
  <c r="H45"/>
  <c r="G45"/>
  <c r="C46"/>
  <c r="D46"/>
  <c r="D45"/>
  <c r="C45"/>
  <c r="C44"/>
  <c r="D43"/>
  <c r="D37" s="1"/>
  <c r="C43"/>
  <c r="C37" s="1"/>
  <c r="H38"/>
  <c r="G38"/>
  <c r="J38" s="1"/>
  <c r="D38"/>
  <c r="C38"/>
  <c r="G42"/>
  <c r="I42" s="1"/>
  <c r="H42"/>
  <c r="H41"/>
  <c r="G41"/>
  <c r="D41"/>
  <c r="D42"/>
  <c r="C42"/>
  <c r="C41"/>
  <c r="G40"/>
  <c r="H40"/>
  <c r="H39"/>
  <c r="G39"/>
  <c r="I39" s="1"/>
  <c r="D39"/>
  <c r="D40"/>
  <c r="C40"/>
  <c r="C39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40"/>
  <c r="I44"/>
  <c r="I45"/>
  <c r="I47"/>
  <c r="I48"/>
  <c r="I50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40"/>
  <c r="J41"/>
  <c r="J42"/>
  <c r="J44"/>
  <c r="J47"/>
  <c r="J50"/>
  <c r="J6"/>
  <c r="I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44"/>
  <c r="E45"/>
  <c r="E46"/>
  <c r="E47"/>
  <c r="E48"/>
  <c r="E50"/>
  <c r="E6"/>
  <c r="J49" l="1"/>
  <c r="E49"/>
  <c r="H43"/>
  <c r="H37" s="1"/>
  <c r="G43"/>
  <c r="J43" s="1"/>
  <c r="J48"/>
  <c r="J46"/>
  <c r="G37"/>
  <c r="I37" s="1"/>
  <c r="J45"/>
  <c r="E37"/>
  <c r="I43"/>
  <c r="E43"/>
  <c r="I38"/>
  <c r="E38"/>
  <c r="I41"/>
  <c r="E41"/>
  <c r="E42"/>
  <c r="J39"/>
  <c r="E39"/>
  <c r="E40"/>
  <c r="J37" l="1"/>
</calcChain>
</file>

<file path=xl/sharedStrings.xml><?xml version="1.0" encoding="utf-8"?>
<sst xmlns="http://schemas.openxmlformats.org/spreadsheetml/2006/main" count="103" uniqueCount="51">
  <si>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</si>
  <si>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</si>
  <si>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</si>
  <si>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</si>
  <si>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</si>
  <si>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</si>
  <si>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Залишки плану на рік відносно касових</t>
  </si>
  <si>
    <t>1310180</t>
  </si>
  <si>
    <t>2100</t>
  </si>
  <si>
    <t>Оплата праці і нарахування на заробітну плату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</si>
  <si>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</si>
  <si>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</si>
  <si>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</si>
  <si>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</si>
  <si>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</si>
  <si>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</si>
  <si>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</si>
  <si>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</si>
  <si>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</si>
  <si>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</si>
  <si>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</si>
  <si>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</si>
  <si>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</si>
  <si>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</si>
  <si>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</si>
  <si>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</t>
  </si>
  <si>
    <t>1315011</t>
  </si>
  <si>
    <t>Проведення навчально-тренувальних зборів і змагань з олімпійських видів спорту</t>
  </si>
  <si>
    <t>1315012</t>
  </si>
  <si>
    <t>Проведення навчально-тренувальних зборів і змагань з неолімпійських видів спорту</t>
  </si>
  <si>
    <t>1315032</t>
  </si>
  <si>
    <t>2610</t>
  </si>
  <si>
    <t>Субсидії та поточні трансферти підприємствам (установам, організаціям)</t>
  </si>
  <si>
    <t>1315061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</si>
  <si>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</si>
  <si>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2271</t>
  </si>
  <si>
    <t>Оплата теплопостачання</t>
  </si>
  <si>
    <t>2274</t>
  </si>
  <si>
    <t>Оплата природного газу</t>
  </si>
  <si>
    <t>2800</t>
  </si>
  <si>
    <t>Інші поточні видатки</t>
  </si>
  <si>
    <t xml:space="preserve"> </t>
  </si>
  <si>
    <t>Збільшення/зменшення річного плану, грн.</t>
  </si>
  <si>
    <t>Збільшення/зменшення річного плану, %</t>
  </si>
  <si>
    <t>Кредиторська заборгованість на 01.01.2018</t>
  </si>
  <si>
    <t>% виконання за рік</t>
  </si>
  <si>
    <t>Відділ спорту</t>
  </si>
  <si>
    <t>Фінансова підтримка дитячо-юнацьких спортивних шкіл фізкультурно-спортивних товариства "Спартак"</t>
  </si>
  <si>
    <t xml:space="preserve">Спорт усього </t>
  </si>
  <si>
    <t>Аналіз фінансування установ за 2017 рік</t>
  </si>
  <si>
    <t>СПОРТ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</si>
</sst>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3" borderId="2" xfId="0" quotePrefix="1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3" fillId="0" borderId="1" xfId="0" applyFont="1" applyBorder="1" applyAlignment="1"/>
    <xf numFmtId="0" fontId="0" fillId="0" borderId="1" xfId="0" applyBorder="1" applyAlignment="1"/>
    <xf numFmtId="4" fontId="1" fillId="3" borderId="2" xfId="0" applyNumberFormat="1" applyFon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50"/>
  <sheetViews>
    <sheetView tabSelected="1" topLeftCell="A31" workbookViewId="0">
      <selection activeCell="F44" sqref="F44:F50"/>
    </sheetView>
  </sheetViews>
  <sheetFormatPr defaultRowHeight="13.8"/>
  <cols>
    <col min="1" max="1" width="9" customWidth="1"/>
    <col min="2" max="2" width="37.88671875" customWidth="1"/>
    <col min="3" max="3" width="13.109375" customWidth="1"/>
    <col min="4" max="4" width="13.44140625" customWidth="1"/>
    <col min="5" max="5" width="11.6640625" customWidth="1"/>
    <col min="6" max="6" width="11.33203125" style="16" customWidth="1"/>
    <col min="7" max="7" width="13" customWidth="1"/>
    <col min="8" max="8" width="14.109375" customWidth="1"/>
    <col min="9" max="9" width="12" customWidth="1"/>
    <col min="10" max="10" width="11.5546875" style="16" customWidth="1"/>
  </cols>
  <sheetData>
    <row r="2" spans="1:10" ht="18">
      <c r="A2" s="17" t="s">
        <v>49</v>
      </c>
      <c r="B2" s="18"/>
      <c r="C2" s="18"/>
      <c r="D2" s="18"/>
      <c r="E2" s="18"/>
      <c r="F2" s="18"/>
      <c r="G2" s="18"/>
      <c r="H2" s="18"/>
    </row>
    <row r="3" spans="1:10">
      <c r="A3" s="18" t="s">
        <v>0</v>
      </c>
      <c r="B3" s="18"/>
      <c r="C3" s="18"/>
      <c r="D3" s="18"/>
      <c r="E3" s="18"/>
      <c r="F3" s="18"/>
      <c r="G3" s="18"/>
      <c r="H3" s="18"/>
    </row>
    <row r="4" spans="1:10" ht="15.6">
      <c r="B4" s="19" t="s">
        <v>50</v>
      </c>
      <c r="C4" s="19"/>
      <c r="D4" s="19"/>
      <c r="E4" s="19"/>
      <c r="F4" s="19"/>
      <c r="G4" s="19"/>
      <c r="H4" s="7"/>
      <c r="I4" s="8"/>
    </row>
    <row r="5" spans="1:10" s="1" customFormat="1" ht="55.2" customHeight="1">
      <c r="A5" s="2" t="s">
        <v>1</v>
      </c>
      <c r="B5" s="2" t="s">
        <v>2</v>
      </c>
      <c r="C5" s="2" t="s">
        <v>3</v>
      </c>
      <c r="D5" s="2" t="s">
        <v>4</v>
      </c>
      <c r="E5" s="2" t="s">
        <v>42</v>
      </c>
      <c r="F5" s="13" t="s">
        <v>43</v>
      </c>
      <c r="G5" s="2" t="s">
        <v>5</v>
      </c>
      <c r="H5" s="2" t="s">
        <v>44</v>
      </c>
      <c r="I5" s="2" t="s">
        <v>6</v>
      </c>
      <c r="J5" s="13" t="s">
        <v>45</v>
      </c>
    </row>
    <row r="6" spans="1:10">
      <c r="A6" s="5" t="s">
        <v>7</v>
      </c>
      <c r="B6" s="6" t="s">
        <v>46</v>
      </c>
      <c r="C6" s="9">
        <v>391800</v>
      </c>
      <c r="D6" s="9">
        <v>522246</v>
      </c>
      <c r="E6" s="9">
        <f>D6-C6</f>
        <v>130446</v>
      </c>
      <c r="F6" s="14">
        <f>D6/C6*100</f>
        <v>133.29402756508421</v>
      </c>
      <c r="G6" s="9">
        <v>522225.45999999996</v>
      </c>
      <c r="H6" s="9">
        <v>0</v>
      </c>
      <c r="I6" s="9">
        <f>D6-G6</f>
        <v>20.540000000037253</v>
      </c>
      <c r="J6" s="14">
        <f>G6/D6*100</f>
        <v>99.996066987588222</v>
      </c>
    </row>
    <row r="7" spans="1:10" ht="27.6">
      <c r="A7" s="5" t="s">
        <v>8</v>
      </c>
      <c r="B7" s="6" t="s">
        <v>9</v>
      </c>
      <c r="C7" s="9">
        <v>370200</v>
      </c>
      <c r="D7" s="9">
        <v>499754</v>
      </c>
      <c r="E7" s="9">
        <f t="shared" ref="E7:E50" si="0">D7-C7</f>
        <v>129554</v>
      </c>
      <c r="F7" s="14">
        <f t="shared" ref="F7:F50" si="1">D7/C7*100</f>
        <v>134.99567801188547</v>
      </c>
      <c r="G7" s="9">
        <v>499752.57999999996</v>
      </c>
      <c r="H7" s="9">
        <v>0</v>
      </c>
      <c r="I7" s="9">
        <f t="shared" ref="I7:I50" si="2">D7-G7</f>
        <v>1.4200000000419095</v>
      </c>
      <c r="J7" s="14">
        <f t="shared" ref="J7:J50" si="3">G7/D7*100</f>
        <v>99.99971586020321</v>
      </c>
    </row>
    <row r="8" spans="1:10">
      <c r="A8" s="3" t="s">
        <v>10</v>
      </c>
      <c r="B8" s="4" t="s">
        <v>11</v>
      </c>
      <c r="C8" s="10">
        <v>303500</v>
      </c>
      <c r="D8" s="10">
        <v>417791</v>
      </c>
      <c r="E8" s="11">
        <f t="shared" si="0"/>
        <v>114291</v>
      </c>
      <c r="F8" s="15">
        <f t="shared" si="1"/>
        <v>137.65766062602964</v>
      </c>
      <c r="G8" s="12">
        <v>417790.48</v>
      </c>
      <c r="H8" s="12">
        <v>0</v>
      </c>
      <c r="I8" s="11">
        <f t="shared" si="2"/>
        <v>0.52000000001862645</v>
      </c>
      <c r="J8" s="15">
        <f t="shared" si="3"/>
        <v>99.999875535854045</v>
      </c>
    </row>
    <row r="9" spans="1:10">
      <c r="A9" s="3" t="s">
        <v>12</v>
      </c>
      <c r="B9" s="4" t="s">
        <v>13</v>
      </c>
      <c r="C9" s="10">
        <v>66700</v>
      </c>
      <c r="D9" s="10">
        <v>81963</v>
      </c>
      <c r="E9" s="11">
        <f t="shared" si="0"/>
        <v>15263</v>
      </c>
      <c r="F9" s="15">
        <f t="shared" si="1"/>
        <v>122.88305847076461</v>
      </c>
      <c r="G9" s="12">
        <v>81962.100000000006</v>
      </c>
      <c r="H9" s="12">
        <v>0</v>
      </c>
      <c r="I9" s="11">
        <f t="shared" si="2"/>
        <v>0.89999999999417923</v>
      </c>
      <c r="J9" s="15">
        <f t="shared" si="3"/>
        <v>99.9989019435599</v>
      </c>
    </row>
    <row r="10" spans="1:10" ht="27.6">
      <c r="A10" s="3" t="s">
        <v>14</v>
      </c>
      <c r="B10" s="4" t="s">
        <v>15</v>
      </c>
      <c r="C10" s="10">
        <v>4500</v>
      </c>
      <c r="D10" s="10">
        <v>12200</v>
      </c>
      <c r="E10" s="11">
        <f t="shared" si="0"/>
        <v>7700</v>
      </c>
      <c r="F10" s="15">
        <f t="shared" si="1"/>
        <v>271.11111111111114</v>
      </c>
      <c r="G10" s="12">
        <v>12199.55</v>
      </c>
      <c r="H10" s="12">
        <v>0</v>
      </c>
      <c r="I10" s="11">
        <f t="shared" si="2"/>
        <v>0.4500000000007276</v>
      </c>
      <c r="J10" s="15">
        <f t="shared" si="3"/>
        <v>99.996311475409826</v>
      </c>
    </row>
    <row r="11" spans="1:10">
      <c r="A11" s="3" t="s">
        <v>16</v>
      </c>
      <c r="B11" s="4" t="s">
        <v>17</v>
      </c>
      <c r="C11" s="10">
        <v>1100</v>
      </c>
      <c r="D11" s="10">
        <v>1101</v>
      </c>
      <c r="E11" s="11">
        <f t="shared" si="0"/>
        <v>1</v>
      </c>
      <c r="F11" s="15">
        <f t="shared" si="1"/>
        <v>100.09090909090909</v>
      </c>
      <c r="G11" s="12">
        <v>1101</v>
      </c>
      <c r="H11" s="12">
        <v>0</v>
      </c>
      <c r="I11" s="11">
        <f t="shared" si="2"/>
        <v>0</v>
      </c>
      <c r="J11" s="15">
        <f t="shared" si="3"/>
        <v>100</v>
      </c>
    </row>
    <row r="12" spans="1:10">
      <c r="A12" s="5" t="s">
        <v>18</v>
      </c>
      <c r="B12" s="6" t="s">
        <v>19</v>
      </c>
      <c r="C12" s="9">
        <v>16000</v>
      </c>
      <c r="D12" s="9">
        <v>9191</v>
      </c>
      <c r="E12" s="9">
        <f t="shared" si="0"/>
        <v>-6809</v>
      </c>
      <c r="F12" s="14">
        <f t="shared" si="1"/>
        <v>57.443750000000001</v>
      </c>
      <c r="G12" s="9">
        <v>9172.33</v>
      </c>
      <c r="H12" s="9">
        <v>0</v>
      </c>
      <c r="I12" s="9">
        <f t="shared" si="2"/>
        <v>18.670000000000073</v>
      </c>
      <c r="J12" s="14">
        <f t="shared" si="3"/>
        <v>99.796866499836796</v>
      </c>
    </row>
    <row r="13" spans="1:10">
      <c r="A13" s="3" t="s">
        <v>20</v>
      </c>
      <c r="B13" s="4" t="s">
        <v>21</v>
      </c>
      <c r="C13" s="10">
        <v>300</v>
      </c>
      <c r="D13" s="10">
        <v>100</v>
      </c>
      <c r="E13" s="11">
        <f t="shared" si="0"/>
        <v>-200</v>
      </c>
      <c r="F13" s="15">
        <f t="shared" si="1"/>
        <v>33.333333333333329</v>
      </c>
      <c r="G13" s="12">
        <v>89.34</v>
      </c>
      <c r="H13" s="12">
        <v>0</v>
      </c>
      <c r="I13" s="11">
        <f t="shared" si="2"/>
        <v>10.659999999999997</v>
      </c>
      <c r="J13" s="15">
        <f t="shared" si="3"/>
        <v>89.34</v>
      </c>
    </row>
    <row r="14" spans="1:10">
      <c r="A14" s="3" t="s">
        <v>22</v>
      </c>
      <c r="B14" s="4" t="s">
        <v>23</v>
      </c>
      <c r="C14" s="10">
        <v>2100</v>
      </c>
      <c r="D14" s="10">
        <v>2066</v>
      </c>
      <c r="E14" s="11">
        <f t="shared" si="0"/>
        <v>-34</v>
      </c>
      <c r="F14" s="15">
        <f t="shared" si="1"/>
        <v>98.38095238095238</v>
      </c>
      <c r="G14" s="12">
        <v>2064.67</v>
      </c>
      <c r="H14" s="12">
        <v>0</v>
      </c>
      <c r="I14" s="11">
        <f t="shared" si="2"/>
        <v>1.3299999999999272</v>
      </c>
      <c r="J14" s="15">
        <f t="shared" si="3"/>
        <v>99.935624394966126</v>
      </c>
    </row>
    <row r="15" spans="1:10">
      <c r="A15" s="3" t="s">
        <v>24</v>
      </c>
      <c r="B15" s="4" t="s">
        <v>25</v>
      </c>
      <c r="C15" s="10">
        <v>13600</v>
      </c>
      <c r="D15" s="10">
        <v>7025</v>
      </c>
      <c r="E15" s="11">
        <f t="shared" si="0"/>
        <v>-6575</v>
      </c>
      <c r="F15" s="15">
        <f t="shared" si="1"/>
        <v>51.654411764705884</v>
      </c>
      <c r="G15" s="12">
        <v>7018.32</v>
      </c>
      <c r="H15" s="12">
        <v>0</v>
      </c>
      <c r="I15" s="11">
        <f t="shared" si="2"/>
        <v>6.680000000000291</v>
      </c>
      <c r="J15" s="15">
        <f t="shared" si="3"/>
        <v>99.904911032028465</v>
      </c>
    </row>
    <row r="16" spans="1:10" ht="27.6">
      <c r="A16" s="5" t="s">
        <v>26</v>
      </c>
      <c r="B16" s="6" t="s">
        <v>27</v>
      </c>
      <c r="C16" s="9">
        <v>430000</v>
      </c>
      <c r="D16" s="9">
        <v>593080</v>
      </c>
      <c r="E16" s="9">
        <f t="shared" si="0"/>
        <v>163080</v>
      </c>
      <c r="F16" s="14">
        <f t="shared" si="1"/>
        <v>137.92558139534884</v>
      </c>
      <c r="G16" s="9">
        <v>593071.31000000006</v>
      </c>
      <c r="H16" s="9">
        <v>0</v>
      </c>
      <c r="I16" s="9">
        <f t="shared" si="2"/>
        <v>8.6899999999441206</v>
      </c>
      <c r="J16" s="14">
        <f t="shared" si="3"/>
        <v>99.998534767653609</v>
      </c>
    </row>
    <row r="17" spans="1:10" ht="27.6">
      <c r="A17" s="3" t="s">
        <v>14</v>
      </c>
      <c r="B17" s="4" t="s">
        <v>15</v>
      </c>
      <c r="C17" s="10">
        <v>45000</v>
      </c>
      <c r="D17" s="10">
        <v>98050</v>
      </c>
      <c r="E17" s="11">
        <f t="shared" si="0"/>
        <v>53050</v>
      </c>
      <c r="F17" s="15">
        <f t="shared" si="1"/>
        <v>217.88888888888889</v>
      </c>
      <c r="G17" s="12">
        <v>98050</v>
      </c>
      <c r="H17" s="12">
        <v>0</v>
      </c>
      <c r="I17" s="11">
        <f t="shared" si="2"/>
        <v>0</v>
      </c>
      <c r="J17" s="15">
        <f t="shared" si="3"/>
        <v>100</v>
      </c>
    </row>
    <row r="18" spans="1:10">
      <c r="A18" s="3" t="s">
        <v>16</v>
      </c>
      <c r="B18" s="4" t="s">
        <v>17</v>
      </c>
      <c r="C18" s="10">
        <v>385000</v>
      </c>
      <c r="D18" s="10">
        <v>495030</v>
      </c>
      <c r="E18" s="11">
        <f t="shared" si="0"/>
        <v>110030</v>
      </c>
      <c r="F18" s="15">
        <f t="shared" si="1"/>
        <v>128.57922077922078</v>
      </c>
      <c r="G18" s="12">
        <v>495021.31</v>
      </c>
      <c r="H18" s="12">
        <v>0</v>
      </c>
      <c r="I18" s="11">
        <f t="shared" si="2"/>
        <v>8.6900000000023283</v>
      </c>
      <c r="J18" s="15">
        <f t="shared" si="3"/>
        <v>99.998244550835295</v>
      </c>
    </row>
    <row r="19" spans="1:10" ht="41.4">
      <c r="A19" s="5" t="s">
        <v>28</v>
      </c>
      <c r="B19" s="6" t="s">
        <v>29</v>
      </c>
      <c r="C19" s="9">
        <v>80000</v>
      </c>
      <c r="D19" s="9">
        <v>146850</v>
      </c>
      <c r="E19" s="9">
        <f t="shared" si="0"/>
        <v>66850</v>
      </c>
      <c r="F19" s="14">
        <f t="shared" si="1"/>
        <v>183.5625</v>
      </c>
      <c r="G19" s="9">
        <v>146842.96000000002</v>
      </c>
      <c r="H19" s="9">
        <v>0</v>
      </c>
      <c r="I19" s="9">
        <f t="shared" si="2"/>
        <v>7.0399999999790452</v>
      </c>
      <c r="J19" s="14">
        <f t="shared" si="3"/>
        <v>99.995205992509369</v>
      </c>
    </row>
    <row r="20" spans="1:10" ht="27.6">
      <c r="A20" s="3" t="s">
        <v>14</v>
      </c>
      <c r="B20" s="4" t="s">
        <v>15</v>
      </c>
      <c r="C20" s="10">
        <v>35000</v>
      </c>
      <c r="D20" s="10">
        <v>36100</v>
      </c>
      <c r="E20" s="11">
        <f t="shared" si="0"/>
        <v>1100</v>
      </c>
      <c r="F20" s="15">
        <f t="shared" si="1"/>
        <v>103.14285714285714</v>
      </c>
      <c r="G20" s="12">
        <v>36100</v>
      </c>
      <c r="H20" s="12">
        <v>0</v>
      </c>
      <c r="I20" s="11">
        <f t="shared" si="2"/>
        <v>0</v>
      </c>
      <c r="J20" s="15">
        <f t="shared" si="3"/>
        <v>100</v>
      </c>
    </row>
    <row r="21" spans="1:10">
      <c r="A21" s="3" t="s">
        <v>16</v>
      </c>
      <c r="B21" s="4" t="s">
        <v>17</v>
      </c>
      <c r="C21" s="10">
        <v>45000</v>
      </c>
      <c r="D21" s="10">
        <v>110750</v>
      </c>
      <c r="E21" s="11">
        <f t="shared" si="0"/>
        <v>65750</v>
      </c>
      <c r="F21" s="15">
        <f t="shared" si="1"/>
        <v>246.11111111111111</v>
      </c>
      <c r="G21" s="12">
        <v>110742.96</v>
      </c>
      <c r="H21" s="12">
        <v>0</v>
      </c>
      <c r="I21" s="11">
        <f t="shared" si="2"/>
        <v>7.0399999999935972</v>
      </c>
      <c r="J21" s="15">
        <f t="shared" si="3"/>
        <v>99.993643340857801</v>
      </c>
    </row>
    <row r="22" spans="1:10" ht="41.4">
      <c r="A22" s="5" t="s">
        <v>30</v>
      </c>
      <c r="B22" s="6" t="s">
        <v>47</v>
      </c>
      <c r="C22" s="9">
        <v>400000</v>
      </c>
      <c r="D22" s="9">
        <v>712900</v>
      </c>
      <c r="E22" s="9">
        <f t="shared" si="0"/>
        <v>312900</v>
      </c>
      <c r="F22" s="14">
        <f t="shared" si="1"/>
        <v>178.22499999999999</v>
      </c>
      <c r="G22" s="9">
        <v>712830.37</v>
      </c>
      <c r="H22" s="9">
        <v>0</v>
      </c>
      <c r="I22" s="9">
        <f t="shared" si="2"/>
        <v>69.630000000004657</v>
      </c>
      <c r="J22" s="14">
        <f t="shared" si="3"/>
        <v>99.990232851732358</v>
      </c>
    </row>
    <row r="23" spans="1:10" ht="27.6">
      <c r="A23" s="3" t="s">
        <v>31</v>
      </c>
      <c r="B23" s="4" t="s">
        <v>32</v>
      </c>
      <c r="C23" s="10">
        <v>400000</v>
      </c>
      <c r="D23" s="10">
        <v>712900</v>
      </c>
      <c r="E23" s="11">
        <f t="shared" si="0"/>
        <v>312900</v>
      </c>
      <c r="F23" s="15">
        <f t="shared" si="1"/>
        <v>178.22499999999999</v>
      </c>
      <c r="G23" s="12">
        <v>712830.37</v>
      </c>
      <c r="H23" s="12">
        <v>0</v>
      </c>
      <c r="I23" s="11">
        <f t="shared" si="2"/>
        <v>69.630000000004657</v>
      </c>
      <c r="J23" s="15">
        <f t="shared" si="3"/>
        <v>99.990232851732358</v>
      </c>
    </row>
    <row r="24" spans="1:10" ht="55.2">
      <c r="A24" s="5" t="s">
        <v>33</v>
      </c>
      <c r="B24" s="6" t="s">
        <v>34</v>
      </c>
      <c r="C24" s="9">
        <v>872600</v>
      </c>
      <c r="D24" s="9">
        <v>1463082</v>
      </c>
      <c r="E24" s="9">
        <f t="shared" si="0"/>
        <v>590482</v>
      </c>
      <c r="F24" s="14">
        <f t="shared" si="1"/>
        <v>167.6692642677057</v>
      </c>
      <c r="G24" s="9">
        <v>1462757.1500000001</v>
      </c>
      <c r="H24" s="9">
        <v>0</v>
      </c>
      <c r="I24" s="9">
        <f t="shared" si="2"/>
        <v>324.8499999998603</v>
      </c>
      <c r="J24" s="14">
        <f t="shared" si="3"/>
        <v>99.977796869895201</v>
      </c>
    </row>
    <row r="25" spans="1:10" ht="27.6">
      <c r="A25" s="5" t="s">
        <v>8</v>
      </c>
      <c r="B25" s="6" t="s">
        <v>9</v>
      </c>
      <c r="C25" s="9">
        <v>562410</v>
      </c>
      <c r="D25" s="9">
        <v>723010</v>
      </c>
      <c r="E25" s="9">
        <f t="shared" si="0"/>
        <v>160600</v>
      </c>
      <c r="F25" s="14">
        <f t="shared" si="1"/>
        <v>128.55568001991429</v>
      </c>
      <c r="G25" s="9">
        <v>722882.48</v>
      </c>
      <c r="H25" s="9">
        <v>0</v>
      </c>
      <c r="I25" s="9">
        <f t="shared" si="2"/>
        <v>127.52000000001863</v>
      </c>
      <c r="J25" s="14">
        <f t="shared" si="3"/>
        <v>99.982362622923603</v>
      </c>
    </row>
    <row r="26" spans="1:10">
      <c r="A26" s="3" t="s">
        <v>10</v>
      </c>
      <c r="B26" s="4" t="s">
        <v>11</v>
      </c>
      <c r="C26" s="10">
        <v>460990</v>
      </c>
      <c r="D26" s="10">
        <v>593090</v>
      </c>
      <c r="E26" s="11">
        <f t="shared" si="0"/>
        <v>132100</v>
      </c>
      <c r="F26" s="15">
        <f t="shared" si="1"/>
        <v>128.65571921299812</v>
      </c>
      <c r="G26" s="12">
        <v>593087.78</v>
      </c>
      <c r="H26" s="12">
        <v>0</v>
      </c>
      <c r="I26" s="11">
        <f t="shared" si="2"/>
        <v>2.2199999999720603</v>
      </c>
      <c r="J26" s="15">
        <f t="shared" si="3"/>
        <v>99.999625689187141</v>
      </c>
    </row>
    <row r="27" spans="1:10">
      <c r="A27" s="3" t="s">
        <v>12</v>
      </c>
      <c r="B27" s="4" t="s">
        <v>13</v>
      </c>
      <c r="C27" s="10">
        <v>101420</v>
      </c>
      <c r="D27" s="10">
        <v>129920</v>
      </c>
      <c r="E27" s="11">
        <f t="shared" si="0"/>
        <v>28500</v>
      </c>
      <c r="F27" s="15">
        <f t="shared" si="1"/>
        <v>128.10096627884047</v>
      </c>
      <c r="G27" s="12">
        <v>129794.7</v>
      </c>
      <c r="H27" s="12">
        <v>0</v>
      </c>
      <c r="I27" s="11">
        <f t="shared" si="2"/>
        <v>125.30000000000291</v>
      </c>
      <c r="J27" s="15">
        <f t="shared" si="3"/>
        <v>99.903556034482762</v>
      </c>
    </row>
    <row r="28" spans="1:10" ht="27.6">
      <c r="A28" s="3" t="s">
        <v>14</v>
      </c>
      <c r="B28" s="4" t="s">
        <v>15</v>
      </c>
      <c r="C28" s="10">
        <v>171600</v>
      </c>
      <c r="D28" s="10">
        <v>379077</v>
      </c>
      <c r="E28" s="11">
        <f t="shared" si="0"/>
        <v>207477</v>
      </c>
      <c r="F28" s="15">
        <f t="shared" si="1"/>
        <v>220.90734265734264</v>
      </c>
      <c r="G28" s="12">
        <v>379077</v>
      </c>
      <c r="H28" s="12">
        <v>0</v>
      </c>
      <c r="I28" s="11">
        <f t="shared" si="2"/>
        <v>0</v>
      </c>
      <c r="J28" s="15">
        <f t="shared" si="3"/>
        <v>100</v>
      </c>
    </row>
    <row r="29" spans="1:10">
      <c r="A29" s="3" t="s">
        <v>16</v>
      </c>
      <c r="B29" s="4" t="s">
        <v>17</v>
      </c>
      <c r="C29" s="10">
        <v>12140</v>
      </c>
      <c r="D29" s="10">
        <v>243483</v>
      </c>
      <c r="E29" s="11">
        <f t="shared" si="0"/>
        <v>231343</v>
      </c>
      <c r="F29" s="15">
        <f t="shared" si="1"/>
        <v>2005.6260296540363</v>
      </c>
      <c r="G29" s="12">
        <v>243347.39</v>
      </c>
      <c r="H29" s="12">
        <v>0</v>
      </c>
      <c r="I29" s="11">
        <f t="shared" si="2"/>
        <v>135.60999999998603</v>
      </c>
      <c r="J29" s="15">
        <f t="shared" si="3"/>
        <v>99.944304119794808</v>
      </c>
    </row>
    <row r="30" spans="1:10">
      <c r="A30" s="5" t="s">
        <v>18</v>
      </c>
      <c r="B30" s="6" t="s">
        <v>19</v>
      </c>
      <c r="C30" s="9">
        <v>124000</v>
      </c>
      <c r="D30" s="9">
        <v>110632</v>
      </c>
      <c r="E30" s="9">
        <f t="shared" si="0"/>
        <v>-13368</v>
      </c>
      <c r="F30" s="14">
        <f t="shared" si="1"/>
        <v>89.219354838709677</v>
      </c>
      <c r="G30" s="9">
        <v>110571.56</v>
      </c>
      <c r="H30" s="9">
        <v>0</v>
      </c>
      <c r="I30" s="9">
        <f t="shared" si="2"/>
        <v>60.440000000002328</v>
      </c>
      <c r="J30" s="14">
        <f t="shared" si="3"/>
        <v>99.945368428664395</v>
      </c>
    </row>
    <row r="31" spans="1:10">
      <c r="A31" s="3" t="s">
        <v>35</v>
      </c>
      <c r="B31" s="4" t="s">
        <v>36</v>
      </c>
      <c r="C31" s="10">
        <v>28000</v>
      </c>
      <c r="D31" s="10">
        <v>28000</v>
      </c>
      <c r="E31" s="11">
        <f t="shared" si="0"/>
        <v>0</v>
      </c>
      <c r="F31" s="15">
        <f t="shared" si="1"/>
        <v>100</v>
      </c>
      <c r="G31" s="12">
        <v>28000</v>
      </c>
      <c r="H31" s="12">
        <v>0</v>
      </c>
      <c r="I31" s="11">
        <f t="shared" si="2"/>
        <v>0</v>
      </c>
      <c r="J31" s="15">
        <f t="shared" si="3"/>
        <v>100</v>
      </c>
    </row>
    <row r="32" spans="1:10">
      <c r="A32" s="3" t="s">
        <v>20</v>
      </c>
      <c r="B32" s="4" t="s">
        <v>21</v>
      </c>
      <c r="C32" s="10">
        <v>400</v>
      </c>
      <c r="D32" s="10">
        <v>339</v>
      </c>
      <c r="E32" s="11">
        <f t="shared" si="0"/>
        <v>-61</v>
      </c>
      <c r="F32" s="15">
        <f t="shared" si="1"/>
        <v>84.75</v>
      </c>
      <c r="G32" s="12">
        <v>326.55</v>
      </c>
      <c r="H32" s="12">
        <v>0</v>
      </c>
      <c r="I32" s="11">
        <f t="shared" si="2"/>
        <v>12.449999999999989</v>
      </c>
      <c r="J32" s="15">
        <f t="shared" si="3"/>
        <v>96.327433628318587</v>
      </c>
    </row>
    <row r="33" spans="1:10">
      <c r="A33" s="3" t="s">
        <v>22</v>
      </c>
      <c r="B33" s="4" t="s">
        <v>23</v>
      </c>
      <c r="C33" s="10">
        <v>46000</v>
      </c>
      <c r="D33" s="10">
        <v>38272</v>
      </c>
      <c r="E33" s="11">
        <f t="shared" si="0"/>
        <v>-7728</v>
      </c>
      <c r="F33" s="15">
        <f t="shared" si="1"/>
        <v>83.2</v>
      </c>
      <c r="G33" s="12">
        <v>38252.199999999997</v>
      </c>
      <c r="H33" s="12">
        <v>0</v>
      </c>
      <c r="I33" s="11">
        <f t="shared" si="2"/>
        <v>19.80000000000291</v>
      </c>
      <c r="J33" s="15">
        <f t="shared" si="3"/>
        <v>99.948265050167223</v>
      </c>
    </row>
    <row r="34" spans="1:10">
      <c r="A34" s="3" t="s">
        <v>37</v>
      </c>
      <c r="B34" s="4" t="s">
        <v>38</v>
      </c>
      <c r="C34" s="10">
        <v>9600</v>
      </c>
      <c r="D34" s="10">
        <v>4094</v>
      </c>
      <c r="E34" s="11">
        <f t="shared" si="0"/>
        <v>-5506</v>
      </c>
      <c r="F34" s="15">
        <f t="shared" si="1"/>
        <v>42.645833333333336</v>
      </c>
      <c r="G34" s="12">
        <v>4074.55</v>
      </c>
      <c r="H34" s="12">
        <v>0</v>
      </c>
      <c r="I34" s="11">
        <f t="shared" si="2"/>
        <v>19.449999999999818</v>
      </c>
      <c r="J34" s="15">
        <f t="shared" si="3"/>
        <v>99.524914509037615</v>
      </c>
    </row>
    <row r="35" spans="1:10">
      <c r="A35" s="3" t="s">
        <v>24</v>
      </c>
      <c r="B35" s="4" t="s">
        <v>25</v>
      </c>
      <c r="C35" s="10">
        <v>40000</v>
      </c>
      <c r="D35" s="10">
        <v>39927</v>
      </c>
      <c r="E35" s="11">
        <f t="shared" si="0"/>
        <v>-73</v>
      </c>
      <c r="F35" s="15">
        <f t="shared" si="1"/>
        <v>99.81750000000001</v>
      </c>
      <c r="G35" s="12">
        <v>39918.26</v>
      </c>
      <c r="H35" s="12">
        <v>0</v>
      </c>
      <c r="I35" s="11">
        <f t="shared" si="2"/>
        <v>8.7399999999979627</v>
      </c>
      <c r="J35" s="15">
        <f t="shared" si="3"/>
        <v>99.978110050842801</v>
      </c>
    </row>
    <row r="36" spans="1:10">
      <c r="A36" s="3" t="s">
        <v>39</v>
      </c>
      <c r="B36" s="4" t="s">
        <v>40</v>
      </c>
      <c r="C36" s="10">
        <v>2450</v>
      </c>
      <c r="D36" s="10">
        <v>6880</v>
      </c>
      <c r="E36" s="11">
        <f t="shared" si="0"/>
        <v>4430</v>
      </c>
      <c r="F36" s="15">
        <f t="shared" si="1"/>
        <v>280.81632653061223</v>
      </c>
      <c r="G36" s="12">
        <v>6878.72</v>
      </c>
      <c r="H36" s="12">
        <v>0</v>
      </c>
      <c r="I36" s="11">
        <f t="shared" si="2"/>
        <v>1.2799999999997453</v>
      </c>
      <c r="J36" s="15">
        <f t="shared" si="3"/>
        <v>99.981395348837211</v>
      </c>
    </row>
    <row r="37" spans="1:10">
      <c r="A37" s="5" t="s">
        <v>41</v>
      </c>
      <c r="B37" s="6" t="s">
        <v>48</v>
      </c>
      <c r="C37" s="9">
        <f>C38+C41+C42+C43+C49+C50</f>
        <v>2174400</v>
      </c>
      <c r="D37" s="9">
        <f>D38+D41+D42+D43+D49+D50</f>
        <v>3438158</v>
      </c>
      <c r="E37" s="9">
        <f t="shared" si="0"/>
        <v>1263758</v>
      </c>
      <c r="F37" s="14">
        <f t="shared" si="1"/>
        <v>158.11984915378957</v>
      </c>
      <c r="G37" s="9">
        <f>G38+G41+G42+G43+G49+G50</f>
        <v>3437727.2500000005</v>
      </c>
      <c r="H37" s="9">
        <f>H38+H41+H42+H43+H49+H50</f>
        <v>0</v>
      </c>
      <c r="I37" s="9">
        <f t="shared" si="2"/>
        <v>430.74999999953434</v>
      </c>
      <c r="J37" s="14">
        <f t="shared" si="3"/>
        <v>99.987471489093878</v>
      </c>
    </row>
    <row r="38" spans="1:10" ht="18.600000000000001" customHeight="1">
      <c r="A38" s="5" t="s">
        <v>8</v>
      </c>
      <c r="B38" s="6" t="s">
        <v>9</v>
      </c>
      <c r="C38" s="9">
        <f>C39+C40</f>
        <v>932610</v>
      </c>
      <c r="D38" s="9">
        <f>D39+D40</f>
        <v>1222764</v>
      </c>
      <c r="E38" s="9">
        <f t="shared" si="0"/>
        <v>290154</v>
      </c>
      <c r="F38" s="14">
        <f t="shared" si="1"/>
        <v>131.11204040274069</v>
      </c>
      <c r="G38" s="9">
        <f>G39+G40</f>
        <v>1222635.06</v>
      </c>
      <c r="H38" s="9">
        <f>H39+H40</f>
        <v>0</v>
      </c>
      <c r="I38" s="9">
        <f t="shared" si="2"/>
        <v>128.93999999994412</v>
      </c>
      <c r="J38" s="14">
        <f t="shared" si="3"/>
        <v>99.989455037930469</v>
      </c>
    </row>
    <row r="39" spans="1:10">
      <c r="A39" s="3" t="s">
        <v>10</v>
      </c>
      <c r="B39" s="4" t="s">
        <v>11</v>
      </c>
      <c r="C39" s="10">
        <f>C8+C26</f>
        <v>764490</v>
      </c>
      <c r="D39" s="10">
        <f>D8+D26</f>
        <v>1010881</v>
      </c>
      <c r="E39" s="11">
        <f t="shared" si="0"/>
        <v>246391</v>
      </c>
      <c r="F39" s="15">
        <f t="shared" si="1"/>
        <v>132.22946016298448</v>
      </c>
      <c r="G39" s="10">
        <f>G8+G26</f>
        <v>1010878.26</v>
      </c>
      <c r="H39" s="10">
        <f>H8+H26</f>
        <v>0</v>
      </c>
      <c r="I39" s="11">
        <f t="shared" si="2"/>
        <v>2.7399999999906868</v>
      </c>
      <c r="J39" s="15">
        <f t="shared" si="3"/>
        <v>99.999728949302636</v>
      </c>
    </row>
    <row r="40" spans="1:10">
      <c r="A40" s="3" t="s">
        <v>12</v>
      </c>
      <c r="B40" s="4" t="s">
        <v>13</v>
      </c>
      <c r="C40" s="10">
        <f>C9+C27</f>
        <v>168120</v>
      </c>
      <c r="D40" s="10">
        <f>D9+D27</f>
        <v>211883</v>
      </c>
      <c r="E40" s="11">
        <f t="shared" si="0"/>
        <v>43763</v>
      </c>
      <c r="F40" s="15">
        <f t="shared" si="1"/>
        <v>126.03081132524387</v>
      </c>
      <c r="G40" s="10">
        <f>G9+G27</f>
        <v>211756.79999999999</v>
      </c>
      <c r="H40" s="10">
        <f>H9+H27</f>
        <v>0</v>
      </c>
      <c r="I40" s="11">
        <f t="shared" si="2"/>
        <v>126.20000000001164</v>
      </c>
      <c r="J40" s="15">
        <f t="shared" si="3"/>
        <v>99.940438827088528</v>
      </c>
    </row>
    <row r="41" spans="1:10" ht="13.8" customHeight="1">
      <c r="A41" s="3" t="s">
        <v>14</v>
      </c>
      <c r="B41" s="4" t="s">
        <v>15</v>
      </c>
      <c r="C41" s="10">
        <f>C10+C17+C20+C28</f>
        <v>256100</v>
      </c>
      <c r="D41" s="10">
        <f>D10+D17+D20+D28</f>
        <v>525427</v>
      </c>
      <c r="E41" s="11">
        <f t="shared" si="0"/>
        <v>269327</v>
      </c>
      <c r="F41" s="15">
        <f t="shared" si="1"/>
        <v>205.16477938305351</v>
      </c>
      <c r="G41" s="10">
        <f>G10+G17+G20+G28</f>
        <v>525426.55000000005</v>
      </c>
      <c r="H41" s="10">
        <f>H10+H17+H20+H28</f>
        <v>0</v>
      </c>
      <c r="I41" s="11">
        <f t="shared" si="2"/>
        <v>0.44999999995343387</v>
      </c>
      <c r="J41" s="15">
        <f t="shared" si="3"/>
        <v>99.999914355371928</v>
      </c>
    </row>
    <row r="42" spans="1:10">
      <c r="A42" s="3" t="s">
        <v>16</v>
      </c>
      <c r="B42" s="4" t="s">
        <v>17</v>
      </c>
      <c r="C42" s="10">
        <f>C11+C18+C21+C29</f>
        <v>443240</v>
      </c>
      <c r="D42" s="10">
        <f>D11+D18+D21+D29</f>
        <v>850364</v>
      </c>
      <c r="E42" s="11">
        <f t="shared" si="0"/>
        <v>407124</v>
      </c>
      <c r="F42" s="15">
        <f t="shared" si="1"/>
        <v>191.85181842793972</v>
      </c>
      <c r="G42" s="10">
        <f>G11+G18+G21+G29</f>
        <v>850212.66</v>
      </c>
      <c r="H42" s="10">
        <f>H11+H18+H21+H29</f>
        <v>0</v>
      </c>
      <c r="I42" s="11">
        <f t="shared" si="2"/>
        <v>151.3399999999674</v>
      </c>
      <c r="J42" s="15">
        <f t="shared" si="3"/>
        <v>99.982202915457378</v>
      </c>
    </row>
    <row r="43" spans="1:10">
      <c r="A43" s="5" t="s">
        <v>18</v>
      </c>
      <c r="B43" s="6" t="s">
        <v>19</v>
      </c>
      <c r="C43" s="9">
        <f>C44+C45+C46+C47+C48</f>
        <v>140000</v>
      </c>
      <c r="D43" s="9">
        <f>D44+D45+D46+D47+D48</f>
        <v>119823</v>
      </c>
      <c r="E43" s="9">
        <f t="shared" si="0"/>
        <v>-20177</v>
      </c>
      <c r="F43" s="14">
        <f t="shared" si="1"/>
        <v>85.587857142857132</v>
      </c>
      <c r="G43" s="9">
        <f>G44+G45+G46+G47+G48</f>
        <v>119743.89</v>
      </c>
      <c r="H43" s="9">
        <f>H44+H45+H46+H47+H48</f>
        <v>0</v>
      </c>
      <c r="I43" s="9">
        <f t="shared" si="2"/>
        <v>79.110000000000582</v>
      </c>
      <c r="J43" s="14">
        <f t="shared" si="3"/>
        <v>99.933977616985047</v>
      </c>
    </row>
    <row r="44" spans="1:10">
      <c r="A44" s="3" t="s">
        <v>35</v>
      </c>
      <c r="B44" s="4" t="s">
        <v>36</v>
      </c>
      <c r="C44" s="10">
        <f>C31</f>
        <v>28000</v>
      </c>
      <c r="D44" s="10">
        <v>28000</v>
      </c>
      <c r="E44" s="11">
        <f t="shared" si="0"/>
        <v>0</v>
      </c>
      <c r="F44" s="15">
        <f t="shared" si="1"/>
        <v>100</v>
      </c>
      <c r="G44" s="12">
        <v>28000</v>
      </c>
      <c r="H44" s="12">
        <v>0</v>
      </c>
      <c r="I44" s="11">
        <f t="shared" si="2"/>
        <v>0</v>
      </c>
      <c r="J44" s="15">
        <f t="shared" si="3"/>
        <v>100</v>
      </c>
    </row>
    <row r="45" spans="1:10">
      <c r="A45" s="3" t="s">
        <v>20</v>
      </c>
      <c r="B45" s="4" t="s">
        <v>21</v>
      </c>
      <c r="C45" s="10">
        <f>C13+C32</f>
        <v>700</v>
      </c>
      <c r="D45" s="10">
        <f>D13+D32</f>
        <v>439</v>
      </c>
      <c r="E45" s="11">
        <f t="shared" si="0"/>
        <v>-261</v>
      </c>
      <c r="F45" s="15">
        <f t="shared" si="1"/>
        <v>62.714285714285708</v>
      </c>
      <c r="G45" s="10">
        <f>G13+G32</f>
        <v>415.89</v>
      </c>
      <c r="H45" s="10">
        <f>H13+H32</f>
        <v>0</v>
      </c>
      <c r="I45" s="11">
        <f t="shared" si="2"/>
        <v>23.110000000000014</v>
      </c>
      <c r="J45" s="15">
        <f t="shared" si="3"/>
        <v>94.735763097949885</v>
      </c>
    </row>
    <row r="46" spans="1:10">
      <c r="A46" s="3" t="s">
        <v>22</v>
      </c>
      <c r="B46" s="4" t="s">
        <v>23</v>
      </c>
      <c r="C46" s="10">
        <f>C14+C33</f>
        <v>48100</v>
      </c>
      <c r="D46" s="10">
        <f>D14+D33</f>
        <v>40338</v>
      </c>
      <c r="E46" s="11">
        <f t="shared" si="0"/>
        <v>-7762</v>
      </c>
      <c r="F46" s="15">
        <f t="shared" si="1"/>
        <v>83.862785862785856</v>
      </c>
      <c r="G46" s="10">
        <f>G14+G33</f>
        <v>40316.869999999995</v>
      </c>
      <c r="H46" s="10">
        <f>H14+H33</f>
        <v>0</v>
      </c>
      <c r="I46" s="11">
        <f t="shared" si="2"/>
        <v>21.130000000004657</v>
      </c>
      <c r="J46" s="15">
        <f t="shared" si="3"/>
        <v>99.947617631017877</v>
      </c>
    </row>
    <row r="47" spans="1:10">
      <c r="A47" s="3" t="s">
        <v>37</v>
      </c>
      <c r="B47" s="4" t="s">
        <v>38</v>
      </c>
      <c r="C47" s="10">
        <v>9600</v>
      </c>
      <c r="D47" s="10">
        <v>4094</v>
      </c>
      <c r="E47" s="11">
        <f t="shared" si="0"/>
        <v>-5506</v>
      </c>
      <c r="F47" s="15">
        <f t="shared" si="1"/>
        <v>42.645833333333336</v>
      </c>
      <c r="G47" s="12">
        <v>4074.55</v>
      </c>
      <c r="H47" s="12">
        <v>0</v>
      </c>
      <c r="I47" s="11">
        <f t="shared" si="2"/>
        <v>19.449999999999818</v>
      </c>
      <c r="J47" s="15">
        <f t="shared" si="3"/>
        <v>99.524914509037615</v>
      </c>
    </row>
    <row r="48" spans="1:10">
      <c r="A48" s="3" t="s">
        <v>24</v>
      </c>
      <c r="B48" s="4" t="s">
        <v>25</v>
      </c>
      <c r="C48" s="10">
        <f>C15+C35</f>
        <v>53600</v>
      </c>
      <c r="D48" s="10">
        <f>D15+D35</f>
        <v>46952</v>
      </c>
      <c r="E48" s="11">
        <f t="shared" si="0"/>
        <v>-6648</v>
      </c>
      <c r="F48" s="15">
        <f t="shared" si="1"/>
        <v>87.597014925373131</v>
      </c>
      <c r="G48" s="10">
        <f>G15+G35</f>
        <v>46936.58</v>
      </c>
      <c r="H48" s="10">
        <f>H15+H35</f>
        <v>0</v>
      </c>
      <c r="I48" s="11">
        <f t="shared" si="2"/>
        <v>15.419999999998254</v>
      </c>
      <c r="J48" s="15">
        <f t="shared" si="3"/>
        <v>99.967157948543189</v>
      </c>
    </row>
    <row r="49" spans="1:10" ht="13.8" customHeight="1">
      <c r="A49" s="3" t="s">
        <v>31</v>
      </c>
      <c r="B49" s="4" t="s">
        <v>32</v>
      </c>
      <c r="C49" s="10">
        <f>C23</f>
        <v>400000</v>
      </c>
      <c r="D49" s="10">
        <f>D23</f>
        <v>712900</v>
      </c>
      <c r="E49" s="11">
        <f t="shared" si="0"/>
        <v>312900</v>
      </c>
      <c r="F49" s="15">
        <f t="shared" si="1"/>
        <v>178.22499999999999</v>
      </c>
      <c r="G49" s="10">
        <f>G23</f>
        <v>712830.37</v>
      </c>
      <c r="H49" s="10">
        <f>H23</f>
        <v>0</v>
      </c>
      <c r="I49" s="11">
        <f t="shared" si="2"/>
        <v>69.630000000004657</v>
      </c>
      <c r="J49" s="15">
        <f t="shared" si="3"/>
        <v>99.990232851732358</v>
      </c>
    </row>
    <row r="50" spans="1:10">
      <c r="A50" s="3" t="s">
        <v>39</v>
      </c>
      <c r="B50" s="4" t="s">
        <v>40</v>
      </c>
      <c r="C50" s="10">
        <v>2450</v>
      </c>
      <c r="D50" s="10">
        <v>6880</v>
      </c>
      <c r="E50" s="11">
        <f t="shared" si="0"/>
        <v>4430</v>
      </c>
      <c r="F50" s="15">
        <f t="shared" si="1"/>
        <v>280.81632653061223</v>
      </c>
      <c r="G50" s="12">
        <v>6878.72</v>
      </c>
      <c r="H50" s="12">
        <v>0</v>
      </c>
      <c r="I50" s="11">
        <f t="shared" si="2"/>
        <v>1.2799999999997453</v>
      </c>
      <c r="J50" s="15">
        <f t="shared" si="3"/>
        <v>99.981395348837211</v>
      </c>
    </row>
  </sheetData>
  <mergeCells count="3">
    <mergeCell ref="A2:H2"/>
    <mergeCell ref="A3:H3"/>
    <mergeCell ref="B4:G4"/>
  </mergeCells>
  <pageMargins left="0.31496062992125984" right="0.31496062992125984" top="0.39370078740157483" bottom="0.39370078740157483" header="0" footer="0"/>
  <pageSetup paperSize="9" scale="10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Фин1</dc:creator>
  <cp:lastModifiedBy>Фин1</cp:lastModifiedBy>
  <cp:lastPrinted>2018-02-13T07:42:53Z</cp:lastPrinted>
  <dcterms:created xsi:type="dcterms:W3CDTF">2018-02-06T10:14:37Z</dcterms:created>
  <dcterms:modified xsi:type="dcterms:W3CDTF">2018-02-16T06:25:47Z</dcterms:modified>
</cp:coreProperties>
</file>