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4175" windowHeight="7365" activeTab="5"/>
  </bookViews>
  <sheets>
    <sheet name="охорона здор." sheetId="1" r:id="rId1"/>
    <sheet name="цмл" sheetId="2" r:id="rId2"/>
    <sheet name="цпмсд" sheetId="3" r:id="rId3"/>
    <sheet name="пологовий буд" sheetId="4" r:id="rId4"/>
    <sheet name="стоматка" sheetId="7" r:id="rId5"/>
    <sheet name="охор.разом" sheetId="8" r:id="rId6"/>
  </sheets>
  <definedNames>
    <definedName name="_xlnm.Print_Area" localSheetId="0">'охорона здор.'!$A$1:$E$23</definedName>
  </definedNames>
  <calcPr calcId="125725"/>
</workbook>
</file>

<file path=xl/calcChain.xml><?xml version="1.0" encoding="utf-8"?>
<calcChain xmlns="http://schemas.openxmlformats.org/spreadsheetml/2006/main">
  <c r="F56" i="8"/>
  <c r="E56"/>
  <c r="F55"/>
  <c r="E55"/>
  <c r="F62"/>
  <c r="F64"/>
  <c r="F65"/>
  <c r="F66"/>
  <c r="F67"/>
  <c r="F60"/>
  <c r="F59"/>
  <c r="F43"/>
  <c r="F45"/>
  <c r="F46"/>
  <c r="F47"/>
  <c r="F48"/>
  <c r="F49"/>
  <c r="F50"/>
  <c r="F51"/>
  <c r="F52"/>
  <c r="F53"/>
  <c r="F54"/>
  <c r="F41"/>
  <c r="F26"/>
  <c r="F28"/>
  <c r="F29"/>
  <c r="F30"/>
  <c r="F31"/>
  <c r="F32"/>
  <c r="F34"/>
  <c r="F35"/>
  <c r="F36"/>
  <c r="F37"/>
  <c r="F24"/>
  <c r="F23"/>
  <c r="F7"/>
  <c r="F9"/>
  <c r="F10"/>
  <c r="F11"/>
  <c r="F12"/>
  <c r="F13"/>
  <c r="F14"/>
  <c r="F15"/>
  <c r="F16"/>
  <c r="F17"/>
  <c r="F18"/>
  <c r="F19"/>
  <c r="F20"/>
  <c r="F5"/>
  <c r="F63"/>
  <c r="D61"/>
  <c r="F61" s="1"/>
  <c r="F44"/>
  <c r="D42"/>
  <c r="F42" s="1"/>
  <c r="F27"/>
  <c r="D25"/>
  <c r="F8"/>
  <c r="D6"/>
  <c r="F6" s="1"/>
  <c r="E34"/>
  <c r="E35"/>
  <c r="E36"/>
  <c r="E37"/>
  <c r="D15" i="1"/>
  <c r="C15"/>
  <c r="D14"/>
  <c r="C14"/>
  <c r="D12"/>
  <c r="D13"/>
  <c r="C13"/>
  <c r="C12"/>
  <c r="D11"/>
  <c r="C11"/>
  <c r="D10"/>
  <c r="C10"/>
  <c r="D9"/>
  <c r="C9"/>
  <c r="E9" s="1"/>
  <c r="D8"/>
  <c r="C8"/>
  <c r="D7"/>
  <c r="C7"/>
  <c r="D6"/>
  <c r="C6"/>
  <c r="D5"/>
  <c r="C5"/>
  <c r="E5" s="1"/>
  <c r="D4"/>
  <c r="C4"/>
  <c r="E67" i="8"/>
  <c r="E66"/>
  <c r="E65"/>
  <c r="E64"/>
  <c r="E63"/>
  <c r="E62"/>
  <c r="E61"/>
  <c r="E60"/>
  <c r="E28" i="7"/>
  <c r="E27"/>
  <c r="E26"/>
  <c r="E25"/>
  <c r="E24"/>
  <c r="E23"/>
  <c r="D22"/>
  <c r="C22"/>
  <c r="E21"/>
  <c r="E20"/>
  <c r="E19"/>
  <c r="E18"/>
  <c r="E54" i="8"/>
  <c r="E53"/>
  <c r="E52"/>
  <c r="E51"/>
  <c r="E50"/>
  <c r="E49"/>
  <c r="E48"/>
  <c r="E47"/>
  <c r="E46"/>
  <c r="E45"/>
  <c r="E44"/>
  <c r="E43"/>
  <c r="E42"/>
  <c r="E41"/>
  <c r="E33"/>
  <c r="E32"/>
  <c r="E31"/>
  <c r="E30"/>
  <c r="E29"/>
  <c r="E28"/>
  <c r="E27"/>
  <c r="E26"/>
  <c r="E25"/>
  <c r="E24"/>
  <c r="E20"/>
  <c r="E19"/>
  <c r="E18"/>
  <c r="E17"/>
  <c r="E16"/>
  <c r="E15"/>
  <c r="E14"/>
  <c r="E13"/>
  <c r="E12"/>
  <c r="E11"/>
  <c r="E10"/>
  <c r="E9"/>
  <c r="E8"/>
  <c r="E7"/>
  <c r="E6"/>
  <c r="E5"/>
  <c r="E14" i="7"/>
  <c r="E13"/>
  <c r="E12"/>
  <c r="E7" i="1" l="1"/>
  <c r="E11"/>
  <c r="E22" i="7"/>
  <c r="E4"/>
  <c r="E11"/>
  <c r="E10"/>
  <c r="E9"/>
  <c r="D8"/>
  <c r="C8"/>
  <c r="E7"/>
  <c r="E6"/>
  <c r="E5"/>
  <c r="E11" i="4"/>
  <c r="E9"/>
  <c r="E7"/>
  <c r="E5"/>
  <c r="E11" i="3"/>
  <c r="E9"/>
  <c r="E7"/>
  <c r="E5"/>
  <c r="E11" i="2"/>
  <c r="E9"/>
  <c r="E7"/>
  <c r="E5"/>
  <c r="E16" i="4"/>
  <c r="E17"/>
  <c r="E18"/>
  <c r="E19"/>
  <c r="E21" i="2"/>
  <c r="E20"/>
  <c r="E19"/>
  <c r="E18"/>
  <c r="E17"/>
  <c r="E16"/>
  <c r="E15"/>
  <c r="E14"/>
  <c r="E13"/>
  <c r="E12"/>
  <c r="E10"/>
  <c r="D8"/>
  <c r="C8"/>
  <c r="E6"/>
  <c r="E4"/>
  <c r="E8" i="7" l="1"/>
  <c r="E8" i="2"/>
  <c r="G10" i="1"/>
  <c r="F10"/>
  <c r="F6"/>
  <c r="G6"/>
  <c r="G4"/>
  <c r="F4"/>
  <c r="D8" i="3"/>
  <c r="D8" i="4"/>
  <c r="C8" i="3"/>
  <c r="C8" i="4"/>
  <c r="E15" i="3" l="1"/>
  <c r="E14"/>
  <c r="E13"/>
  <c r="E12"/>
  <c r="E10"/>
  <c r="E8"/>
  <c r="E6"/>
  <c r="E4"/>
  <c r="E15" i="4"/>
  <c r="E14"/>
  <c r="E13"/>
  <c r="E12"/>
  <c r="E10"/>
  <c r="E8"/>
  <c r="E6"/>
  <c r="E4"/>
  <c r="E15" i="1" l="1"/>
  <c r="E14"/>
  <c r="E6" l="1"/>
  <c r="E8"/>
  <c r="E10"/>
  <c r="E12"/>
  <c r="E13"/>
  <c r="E4"/>
</calcChain>
</file>

<file path=xl/sharedStrings.xml><?xml version="1.0" encoding="utf-8"?>
<sst xmlns="http://schemas.openxmlformats.org/spreadsheetml/2006/main" count="224" uniqueCount="47">
  <si>
    <t>2015 рік</t>
  </si>
  <si>
    <t>2016 рік</t>
  </si>
  <si>
    <t>№п/п</t>
  </si>
  <si>
    <t xml:space="preserve">Штати </t>
  </si>
  <si>
    <t>Фактично зайняті посади</t>
  </si>
  <si>
    <t>(+-) 2016 р.   до 2015 р.</t>
  </si>
  <si>
    <t>Показники</t>
  </si>
  <si>
    <t>Економія коштів за рік</t>
  </si>
  <si>
    <t>7-1</t>
  </si>
  <si>
    <t>в  т.ч. енергоносіїв,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</si>
  <si>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Охороні здоров"я</t>
    </r>
  </si>
  <si>
    <t>Ліжка</t>
  </si>
  <si>
    <t>Вартість харчування 1л/дня</t>
  </si>
  <si>
    <t>Лікарські відвідування</t>
  </si>
  <si>
    <t>Ліжка  (денні стаціонари)</t>
  </si>
  <si>
    <t>Вартість медикам.  1 л/дня</t>
  </si>
  <si>
    <t>Ліжко-дні план</t>
  </si>
  <si>
    <t>10-1</t>
  </si>
  <si>
    <t>Ліжко-дні факт</t>
  </si>
  <si>
    <t>Початковий план на рік з.ф.</t>
  </si>
  <si>
    <t>Початковий план на рік с.ф.</t>
  </si>
  <si>
    <t>Уточнений план на рік з.ф.</t>
  </si>
  <si>
    <t>Уточнений план на рік с.ф.</t>
  </si>
  <si>
    <t>Уточнений річний план до початкового з.ф.</t>
  </si>
  <si>
    <t>Уточнений річний план до початкового с.ф.</t>
  </si>
  <si>
    <t>Касові видатки з.ф.</t>
  </si>
  <si>
    <t>Касові видатки с.ф.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</si>
  <si>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ЦМЛ</t>
    </r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</si>
  <si>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ЦПМСД</t>
    </r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</si>
  <si>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Пологовому будинку</t>
    </r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</si>
  <si>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стоматполіклініці</t>
    </r>
  </si>
  <si>
    <t>Касові видатки  с.ф.</t>
  </si>
  <si>
    <r>
      <t xml:space="preserve"> </t>
    </r>
    <r>
      <rPr>
        <b/>
        <sz val="16"/>
        <color theme="1"/>
        <rFont val="Times New Roman"/>
        <family val="1"/>
        <charset val="204"/>
      </rPr>
      <t>ЦМЛ</t>
    </r>
  </si>
  <si>
    <r>
      <t xml:space="preserve"> </t>
    </r>
    <r>
      <rPr>
        <b/>
        <sz val="16"/>
        <color theme="1"/>
        <rFont val="Times New Roman"/>
        <family val="1"/>
        <charset val="204"/>
      </rPr>
      <t>ЦПМСД</t>
    </r>
  </si>
  <si>
    <r>
      <t xml:space="preserve"> </t>
    </r>
    <r>
      <rPr>
        <b/>
        <sz val="16"/>
        <color theme="1"/>
        <rFont val="Times New Roman"/>
        <family val="1"/>
        <charset val="204"/>
      </rPr>
      <t>Пологовий будинок</t>
    </r>
  </si>
  <si>
    <r>
      <t xml:space="preserve"> С</t>
    </r>
    <r>
      <rPr>
        <b/>
        <sz val="16"/>
        <color theme="1"/>
        <rFont val="Times New Roman"/>
        <family val="1"/>
        <charset val="204"/>
      </rPr>
      <t>томатполіклініка</t>
    </r>
  </si>
  <si>
    <t>Порівняльна таблиця показників по  закладах охорони здоров"я</t>
  </si>
  <si>
    <t>2017 рік</t>
  </si>
  <si>
    <t>2017рік</t>
  </si>
  <si>
    <t>(+-) 2017 р.   до 2016 р.</t>
  </si>
  <si>
    <t>% 2017р. до 2016р.</t>
  </si>
  <si>
    <t>%2017р. до 2016р.</t>
  </si>
  <si>
    <t>ЗАУВАЖЕННЯ</t>
  </si>
  <si>
    <t>виконано</t>
  </si>
  <si>
    <t>ЗАВДАННЯ,  що були надані  на  нараді у 2017р.                                                    ( за підсумками 2016 року)</t>
  </si>
  <si>
    <t xml:space="preserve"> Закупити енергозберігаючі лампочки для ЦМЛ. Закуплено енергозберігаючі LED лампи в кількості – 890 шт. на суму 39,61 тис.грн.</t>
  </si>
  <si>
    <r>
      <rPr>
        <b/>
        <sz val="14"/>
        <color theme="1"/>
        <rFont val="Times New Roman"/>
        <family val="1"/>
        <charset val="204"/>
      </rPr>
      <t xml:space="preserve">Зауважень </t>
    </r>
    <r>
      <rPr>
        <sz val="14"/>
        <color theme="1"/>
        <rFont val="Times New Roman"/>
        <family val="1"/>
        <charset val="204"/>
      </rPr>
      <t xml:space="preserve">до установ охорони здоров'я  щодо формування та виконання бюджетного процесу протягом року не було. Своєчасно подавались звіти та інформації, в тому числі  по ПЦМ, бюджетні запити, пояснювальні записки та розрахунки.                                                                                                                      За 2017 рік невикористання ліжкового фонду на 6,3 тис. ліжко- днів по Пологовому будинку у зв"язку із проведенням ремонтів  у відділеннях .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</si>
</sst>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wrapText="1"/>
    </xf>
    <xf numFmtId="165" fontId="6" fillId="4" borderId="1" xfId="0" applyNumberFormat="1" applyFont="1" applyFill="1" applyBorder="1" applyAlignment="1">
      <alignment horizontal="center"/>
    </xf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165" fontId="1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7"/>
  <sheetViews>
    <sheetView view="pageBreakPreview" zoomScale="90" zoomScaleNormal="100" zoomScaleSheetLayoutView="90" workbookViewId="0">
      <selection activeCell="D5" sqref="D5"/>
    </sheetView>
  </sheetViews>
  <sheetFormatPr defaultRowHeight="15"/>
  <cols>
    <col min="1" max="1" width="8.85546875" customWidth="1"/>
    <col min="2" max="2" width="33.28515625" customWidth="1"/>
    <col min="3" max="4" width="16.140625" customWidth="1"/>
    <col min="5" max="5" width="17.5703125" customWidth="1"/>
    <col min="6" max="6" width="11" customWidth="1"/>
    <col min="7" max="7" width="10.28515625" customWidth="1"/>
  </cols>
  <sheetData>
    <row r="1" spans="1:7" ht="30" customHeight="1">
      <c r="A1" s="34" t="s">
        <v>10</v>
      </c>
      <c r="B1" s="34"/>
      <c r="C1" s="34"/>
      <c r="D1" s="34"/>
      <c r="E1" s="34"/>
    </row>
    <row r="2" spans="1:7">
      <c r="E2" s="6"/>
    </row>
    <row r="3" spans="1:7" ht="42" customHeight="1">
      <c r="A3" s="10" t="s">
        <v>2</v>
      </c>
      <c r="B3" s="10" t="s">
        <v>6</v>
      </c>
      <c r="C3" s="10" t="s">
        <v>0</v>
      </c>
      <c r="D3" s="10" t="s">
        <v>1</v>
      </c>
      <c r="E3" s="11" t="s">
        <v>5</v>
      </c>
    </row>
    <row r="4" spans="1:7" ht="24" customHeight="1">
      <c r="A4" s="2">
        <v>1</v>
      </c>
      <c r="B4" s="5" t="s">
        <v>19</v>
      </c>
      <c r="C4" s="2">
        <f>цмл!C4+цпмсд!C4+'пологовий буд'!C4+стоматка!C4</f>
        <v>46810.900000000009</v>
      </c>
      <c r="D4" s="2">
        <f>цмл!D4+цпмсд!D4+'пологовий буд'!D4+стоматка!D4</f>
        <v>51018.5</v>
      </c>
      <c r="E4" s="2">
        <f>D4-C4</f>
        <v>4207.5999999999913</v>
      </c>
      <c r="F4">
        <f>цмл!C4+цпмсд!C4+'пологовий буд'!C4</f>
        <v>44399.400000000009</v>
      </c>
      <c r="G4">
        <f>цмл!D4+цпмсд!D4+'пологовий буд'!D4</f>
        <v>48446.5</v>
      </c>
    </row>
    <row r="5" spans="1:7" ht="24" customHeight="1">
      <c r="A5" s="2"/>
      <c r="B5" s="5" t="s">
        <v>20</v>
      </c>
      <c r="C5" s="2">
        <f>цмл!C5+цпмсд!C5+'пологовий буд'!C5+стоматка!C5</f>
        <v>1252</v>
      </c>
      <c r="D5" s="2">
        <f>цмл!D5+цпмсд!D5+'пологовий буд'!D5+стоматка!D5</f>
        <v>873.1</v>
      </c>
      <c r="E5" s="2">
        <f>D5-C5</f>
        <v>-378.9</v>
      </c>
    </row>
    <row r="6" spans="1:7" ht="24" customHeight="1">
      <c r="A6" s="2">
        <v>2</v>
      </c>
      <c r="B6" s="3" t="s">
        <v>21</v>
      </c>
      <c r="C6" s="2">
        <f>цмл!C6+цпмсд!C6+'пологовий буд'!C6+стоматка!C6</f>
        <v>54600.799999999996</v>
      </c>
      <c r="D6" s="2">
        <f>цмл!D6+цпмсд!D6+'пологовий буд'!D6+стоматка!D6</f>
        <v>53477.599999999999</v>
      </c>
      <c r="E6" s="2">
        <f t="shared" ref="E6:E15" si="0">D6-C6</f>
        <v>-1123.1999999999971</v>
      </c>
      <c r="F6">
        <f>цмл!C6+цпмсд!C6+'пологовий буд'!C6</f>
        <v>51790.6</v>
      </c>
      <c r="G6">
        <f>цмл!D6+цпмсд!D6+'пологовий буд'!D6</f>
        <v>50960.4</v>
      </c>
    </row>
    <row r="7" spans="1:7" ht="24" customHeight="1">
      <c r="A7" s="2"/>
      <c r="B7" s="3" t="s">
        <v>22</v>
      </c>
      <c r="C7" s="2">
        <f>цмл!C7+цпмсд!C7+'пологовий буд'!C7+стоматка!C7</f>
        <v>7594.2000000000007</v>
      </c>
      <c r="D7" s="2">
        <f>цмл!D7+цпмсд!D7+'пологовий буд'!D7+стоматка!D7</f>
        <v>9103.9</v>
      </c>
      <c r="E7" s="2">
        <f t="shared" si="0"/>
        <v>1509.6999999999989</v>
      </c>
    </row>
    <row r="8" spans="1:7" ht="37.5" customHeight="1">
      <c r="A8" s="2">
        <v>3</v>
      </c>
      <c r="B8" s="4" t="s">
        <v>23</v>
      </c>
      <c r="C8" s="2">
        <f>цмл!C8+цпмсд!C8+'пологовий буд'!C8+стоматка!C8</f>
        <v>7789.8999999999969</v>
      </c>
      <c r="D8" s="2">
        <f>цмл!D8+цпмсд!D8+'пологовий буд'!D8+стоматка!D8</f>
        <v>2459.1000000000063</v>
      </c>
      <c r="E8" s="2">
        <f t="shared" si="0"/>
        <v>-5330.7999999999902</v>
      </c>
    </row>
    <row r="9" spans="1:7" ht="37.5" customHeight="1">
      <c r="A9" s="2"/>
      <c r="B9" s="4" t="s">
        <v>24</v>
      </c>
      <c r="C9" s="2">
        <f>цмл!C9+цпмсд!C9+'пологовий буд'!C9+стоматка!C9</f>
        <v>6342.2000000000007</v>
      </c>
      <c r="D9" s="2">
        <f>цмл!D9+цпмсд!D9+'пологовий буд'!D9+стоматка!D9</f>
        <v>8230.8000000000011</v>
      </c>
      <c r="E9" s="2">
        <f t="shared" si="0"/>
        <v>1888.6000000000004</v>
      </c>
    </row>
    <row r="10" spans="1:7" ht="21" customHeight="1">
      <c r="A10" s="2">
        <v>4</v>
      </c>
      <c r="B10" s="3" t="s">
        <v>25</v>
      </c>
      <c r="C10" s="2">
        <f>цмл!C10+цпмсд!C10+'пологовий буд'!C10+стоматка!C10</f>
        <v>53743.5</v>
      </c>
      <c r="D10" s="2">
        <f>цмл!D10+цпмсд!D10+'пологовий буд'!D10+стоматка!D10</f>
        <v>53282.200000000012</v>
      </c>
      <c r="E10" s="2">
        <f t="shared" si="0"/>
        <v>-461.29999999998836</v>
      </c>
      <c r="F10">
        <f>цмл!C10+цпмсд!C10+'пологовий буд'!C10</f>
        <v>51013.5</v>
      </c>
      <c r="G10">
        <f>цмл!D10+цпмсд!D10+'пологовий буд'!D10</f>
        <v>50780.900000000009</v>
      </c>
    </row>
    <row r="11" spans="1:7" ht="21" customHeight="1">
      <c r="A11" s="2"/>
      <c r="B11" s="3" t="s">
        <v>31</v>
      </c>
      <c r="C11" s="2">
        <f>цмл!C11+цпмсд!C11+'пологовий буд'!C11+стоматка!C11</f>
        <v>7415.0999999999985</v>
      </c>
      <c r="D11" s="2">
        <f>цмл!D11+цпмсд!D11+'пологовий буд'!D11+стоматка!D11</f>
        <v>8942.5</v>
      </c>
      <c r="E11" s="2">
        <f t="shared" si="0"/>
        <v>1527.4000000000015</v>
      </c>
    </row>
    <row r="12" spans="1:7" ht="19.5" customHeight="1">
      <c r="A12" s="2">
        <v>5</v>
      </c>
      <c r="B12" s="4" t="s">
        <v>3</v>
      </c>
      <c r="C12" s="2">
        <f>цмл!C12+цпмсд!C12+'пологовий буд'!C12+стоматка!C12</f>
        <v>1123.5</v>
      </c>
      <c r="D12" s="2">
        <f>цмл!D12+цпмсд!D12+'пологовий буд'!D12+стоматка!D12</f>
        <v>1106.25</v>
      </c>
      <c r="E12" s="2">
        <f t="shared" si="0"/>
        <v>-17.25</v>
      </c>
    </row>
    <row r="13" spans="1:7" ht="21" customHeight="1">
      <c r="A13" s="2">
        <v>6</v>
      </c>
      <c r="B13" s="4" t="s">
        <v>4</v>
      </c>
      <c r="C13" s="2">
        <f>цмл!C13+цпмсд!C13+'пологовий буд'!C13+стоматка!C13</f>
        <v>1083.5</v>
      </c>
      <c r="D13" s="2">
        <f>цмл!D13+цпмсд!D13+'пологовий буд'!D13+стоматка!D13</f>
        <v>1053.5</v>
      </c>
      <c r="E13" s="2">
        <f t="shared" si="0"/>
        <v>-30</v>
      </c>
    </row>
    <row r="14" spans="1:7" ht="22.5" customHeight="1">
      <c r="A14" s="2">
        <v>7</v>
      </c>
      <c r="B14" s="4" t="s">
        <v>7</v>
      </c>
      <c r="C14" s="2">
        <f>цмл!C14+цпмсд!C14+'пологовий буд'!C14+стоматка!C14</f>
        <v>79941.5</v>
      </c>
      <c r="D14" s="2">
        <f>цмл!D14+цпмсд!D14+'пологовий буд'!D14+стоматка!D14</f>
        <v>80569.7</v>
      </c>
      <c r="E14" s="2">
        <f t="shared" si="0"/>
        <v>628.19999999999709</v>
      </c>
    </row>
    <row r="15" spans="1:7" ht="22.5" customHeight="1">
      <c r="A15" s="7" t="s">
        <v>8</v>
      </c>
      <c r="B15" s="4" t="s">
        <v>9</v>
      </c>
      <c r="C15" s="2">
        <f>цмл!C15+цпмсд!C15+'пологовий буд'!C15</f>
        <v>425</v>
      </c>
      <c r="D15" s="2">
        <f>цмл!D15+цпмсд!D15+'пологовий буд'!D15</f>
        <v>125.1</v>
      </c>
      <c r="E15" s="2">
        <f t="shared" si="0"/>
        <v>-299.89999999999998</v>
      </c>
    </row>
    <row r="16" spans="1:7" ht="20.25" customHeight="1">
      <c r="A16" s="12">
        <v>8</v>
      </c>
      <c r="B16" s="14" t="s">
        <v>13</v>
      </c>
      <c r="C16" s="12"/>
      <c r="D16" s="12"/>
      <c r="E16" s="12"/>
    </row>
    <row r="17" spans="1:5" ht="18" customHeight="1">
      <c r="A17" s="12">
        <v>9</v>
      </c>
      <c r="B17" s="14" t="s">
        <v>11</v>
      </c>
      <c r="C17" s="12"/>
      <c r="D17" s="12"/>
      <c r="E17" s="12"/>
    </row>
    <row r="18" spans="1:5" ht="18" customHeight="1">
      <c r="A18" s="12">
        <v>10</v>
      </c>
      <c r="B18" s="14" t="s">
        <v>16</v>
      </c>
      <c r="C18" s="12"/>
      <c r="D18" s="12"/>
      <c r="E18" s="12"/>
    </row>
    <row r="19" spans="1:5" ht="18" customHeight="1">
      <c r="A19" s="16" t="s">
        <v>17</v>
      </c>
      <c r="B19" s="14" t="s">
        <v>18</v>
      </c>
      <c r="C19" s="12"/>
      <c r="D19" s="12"/>
      <c r="E19" s="12"/>
    </row>
    <row r="20" spans="1:5" ht="18.75" customHeight="1">
      <c r="A20" s="12">
        <v>11</v>
      </c>
      <c r="B20" s="15" t="s">
        <v>15</v>
      </c>
      <c r="C20" s="12"/>
      <c r="D20" s="12"/>
      <c r="E20" s="12"/>
    </row>
    <row r="21" spans="1:5" ht="18.75" customHeight="1">
      <c r="A21" s="12">
        <v>12</v>
      </c>
      <c r="B21" s="15" t="s">
        <v>12</v>
      </c>
      <c r="C21" s="12"/>
      <c r="D21" s="12"/>
      <c r="E21" s="12"/>
    </row>
    <row r="22" spans="1:5" ht="18" customHeight="1">
      <c r="A22" s="12">
        <v>13</v>
      </c>
      <c r="B22" s="14" t="s">
        <v>3</v>
      </c>
      <c r="C22" s="12"/>
      <c r="D22" s="12"/>
      <c r="E22" s="12"/>
    </row>
    <row r="23" spans="1:5" ht="18" customHeight="1">
      <c r="A23" s="12">
        <v>14</v>
      </c>
      <c r="B23" s="14" t="s">
        <v>4</v>
      </c>
      <c r="C23" s="12"/>
      <c r="D23" s="18"/>
      <c r="E23" s="12"/>
    </row>
    <row r="24" spans="1:5" ht="14.45" customHeight="1">
      <c r="A24" s="1"/>
      <c r="B24" s="1"/>
      <c r="C24" s="1"/>
      <c r="D24" s="1"/>
      <c r="E24" s="1"/>
    </row>
    <row r="25" spans="1:5" ht="18.75">
      <c r="A25" s="1"/>
      <c r="B25" s="1"/>
      <c r="C25" s="1"/>
      <c r="D25" s="1"/>
      <c r="E25" s="1"/>
    </row>
    <row r="26" spans="1:5" ht="18.75">
      <c r="A26" s="1"/>
      <c r="B26" s="1"/>
      <c r="C26" s="1"/>
      <c r="D26" s="1"/>
      <c r="E26" s="1"/>
    </row>
    <row r="27" spans="1:5" ht="18.75">
      <c r="A27" s="1"/>
      <c r="B27" s="1"/>
      <c r="C27" s="1"/>
      <c r="D27" s="1"/>
      <c r="E27" s="1"/>
    </row>
    <row r="28" spans="1:5" ht="18.75">
      <c r="A28" s="1"/>
      <c r="B28" s="1"/>
      <c r="C28" s="1"/>
      <c r="D28" s="1"/>
      <c r="E28" s="1"/>
    </row>
    <row r="29" spans="1:5" ht="18.75">
      <c r="A29" s="1"/>
      <c r="B29" s="1"/>
      <c r="C29" s="1"/>
      <c r="D29" s="1"/>
      <c r="E29" s="1"/>
    </row>
    <row r="30" spans="1:5" ht="18.75">
      <c r="A30" s="1"/>
      <c r="B30" s="1"/>
      <c r="C30" s="1"/>
      <c r="D30" s="1"/>
      <c r="E30" s="1"/>
    </row>
    <row r="31" spans="1:5" ht="18.75">
      <c r="A31" s="1"/>
      <c r="B31" s="1"/>
      <c r="C31" s="1"/>
      <c r="D31" s="1"/>
      <c r="E31" s="1"/>
    </row>
    <row r="32" spans="1:5" ht="18.75">
      <c r="A32" s="1"/>
      <c r="B32" s="1"/>
      <c r="C32" s="1"/>
      <c r="D32" s="1"/>
      <c r="E32" s="1"/>
    </row>
    <row r="33" spans="1:5" ht="18.75">
      <c r="A33" s="1"/>
      <c r="B33" s="1"/>
      <c r="C33" s="1"/>
      <c r="D33" s="1"/>
      <c r="E33" s="1"/>
    </row>
    <row r="34" spans="1:5" ht="18.75">
      <c r="A34" s="1"/>
      <c r="B34" s="1"/>
      <c r="C34" s="1"/>
      <c r="D34" s="1"/>
      <c r="E34" s="1"/>
    </row>
    <row r="35" spans="1:5" ht="18.75">
      <c r="A35" s="1"/>
      <c r="B35" s="1"/>
      <c r="C35" s="1"/>
      <c r="D35" s="1"/>
      <c r="E35" s="1"/>
    </row>
    <row r="36" spans="1:5" ht="18.75">
      <c r="A36" s="1"/>
      <c r="B36" s="1"/>
      <c r="C36" s="1"/>
      <c r="D36" s="1"/>
      <c r="E36" s="1"/>
    </row>
    <row r="37" spans="1:5" ht="18.75">
      <c r="A37" s="1"/>
      <c r="B37" s="1"/>
      <c r="C37" s="1"/>
      <c r="D37" s="1"/>
      <c r="E37" s="1"/>
    </row>
    <row r="38" spans="1:5" ht="18.75">
      <c r="A38" s="1"/>
      <c r="B38" s="1"/>
      <c r="C38" s="1"/>
      <c r="D38" s="1"/>
      <c r="E38" s="1"/>
    </row>
    <row r="39" spans="1:5" ht="18.75">
      <c r="A39" s="1"/>
      <c r="B39" s="1"/>
      <c r="C39" s="1"/>
      <c r="D39" s="1"/>
      <c r="E39" s="1"/>
    </row>
    <row r="40" spans="1:5" ht="18.75">
      <c r="A40" s="1"/>
      <c r="B40" s="1"/>
      <c r="C40" s="1"/>
      <c r="D40" s="1"/>
      <c r="E40" s="1"/>
    </row>
    <row r="41" spans="1:5" ht="18.75">
      <c r="A41" s="1"/>
      <c r="B41" s="1"/>
      <c r="C41" s="1"/>
      <c r="D41" s="1"/>
      <c r="E41" s="1"/>
    </row>
    <row r="42" spans="1:5" ht="18.75">
      <c r="A42" s="1"/>
      <c r="B42" s="1"/>
      <c r="C42" s="1"/>
      <c r="D42" s="1"/>
      <c r="E42" s="1"/>
    </row>
    <row r="43" spans="1:5" ht="18.75">
      <c r="A43" s="1"/>
      <c r="B43" s="1"/>
      <c r="C43" s="1"/>
      <c r="D43" s="1"/>
      <c r="E43" s="1"/>
    </row>
    <row r="44" spans="1:5" ht="18.75">
      <c r="A44" s="1"/>
      <c r="B44" s="1"/>
      <c r="C44" s="1"/>
      <c r="D44" s="1"/>
      <c r="E44" s="1"/>
    </row>
    <row r="45" spans="1:5" ht="18.75">
      <c r="A45" s="1"/>
      <c r="B45" s="1"/>
      <c r="C45" s="1"/>
      <c r="D45" s="1"/>
      <c r="E45" s="1"/>
    </row>
    <row r="46" spans="1:5" ht="18.75">
      <c r="A46" s="1"/>
      <c r="B46" s="1"/>
      <c r="C46" s="1"/>
      <c r="D46" s="1"/>
      <c r="E46" s="1"/>
    </row>
    <row r="47" spans="1:5" ht="18.75">
      <c r="A47" s="1"/>
      <c r="B47" s="1"/>
      <c r="C47" s="1"/>
      <c r="D47" s="1"/>
      <c r="E47" s="1"/>
    </row>
    <row r="48" spans="1:5" ht="18.75">
      <c r="A48" s="1"/>
      <c r="B48" s="1"/>
      <c r="C48" s="1"/>
      <c r="D48" s="1"/>
      <c r="E48" s="1"/>
    </row>
    <row r="49" spans="1:5" ht="18.75">
      <c r="A49" s="1"/>
      <c r="B49" s="1"/>
      <c r="C49" s="1"/>
      <c r="D49" s="1"/>
      <c r="E49" s="1"/>
    </row>
    <row r="50" spans="1:5" ht="18.75">
      <c r="A50" s="1"/>
      <c r="B50" s="1"/>
      <c r="C50" s="1"/>
      <c r="D50" s="1"/>
      <c r="E50" s="1"/>
    </row>
    <row r="51" spans="1:5" ht="18.75">
      <c r="A51" s="1"/>
      <c r="B51" s="1"/>
      <c r="C51" s="1"/>
      <c r="D51" s="1"/>
      <c r="E51" s="1"/>
    </row>
    <row r="52" spans="1:5" ht="18.75">
      <c r="A52" s="1"/>
      <c r="B52" s="1"/>
      <c r="C52" s="1"/>
      <c r="D52" s="1"/>
      <c r="E52" s="1"/>
    </row>
    <row r="53" spans="1:5" ht="18.75">
      <c r="A53" s="1"/>
      <c r="B53" s="1"/>
      <c r="C53" s="1"/>
      <c r="D53" s="1"/>
      <c r="E53" s="1"/>
    </row>
    <row r="54" spans="1:5" ht="18.75">
      <c r="A54" s="1"/>
      <c r="B54" s="1"/>
      <c r="C54" s="1"/>
      <c r="D54" s="1"/>
      <c r="E54" s="1"/>
    </row>
    <row r="55" spans="1:5" ht="18.75">
      <c r="A55" s="1"/>
      <c r="B55" s="1"/>
      <c r="C55" s="1"/>
      <c r="D55" s="1"/>
      <c r="E55" s="1"/>
    </row>
    <row r="56" spans="1:5" ht="18.75">
      <c r="A56" s="1"/>
      <c r="B56" s="1"/>
      <c r="C56" s="1"/>
      <c r="D56" s="1"/>
      <c r="E56" s="1"/>
    </row>
    <row r="57" spans="1:5" ht="18.75">
      <c r="A57" s="1"/>
      <c r="B57" s="1"/>
      <c r="C57" s="1"/>
      <c r="D57" s="1"/>
      <c r="E57" s="1"/>
    </row>
    <row r="58" spans="1:5" ht="18.75">
      <c r="A58" s="1"/>
      <c r="B58" s="1"/>
      <c r="C58" s="1"/>
      <c r="D58" s="1"/>
      <c r="E58" s="1"/>
    </row>
    <row r="59" spans="1:5" ht="18.75">
      <c r="A59" s="1"/>
      <c r="B59" s="1"/>
      <c r="C59" s="1"/>
      <c r="D59" s="1"/>
      <c r="E59" s="1"/>
    </row>
    <row r="60" spans="1:5" ht="18.75">
      <c r="A60" s="1"/>
      <c r="B60" s="1"/>
      <c r="C60" s="1"/>
      <c r="D60" s="1"/>
      <c r="E60" s="1"/>
    </row>
    <row r="61" spans="1:5" ht="18.75">
      <c r="A61" s="1"/>
      <c r="B61" s="1"/>
      <c r="C61" s="1"/>
      <c r="D61" s="1"/>
      <c r="E61" s="1"/>
    </row>
    <row r="62" spans="1:5" ht="18.75">
      <c r="A62" s="1"/>
      <c r="B62" s="1"/>
      <c r="C62" s="1"/>
      <c r="D62" s="1"/>
      <c r="E62" s="1"/>
    </row>
    <row r="63" spans="1:5" ht="18.75">
      <c r="A63" s="1"/>
      <c r="B63" s="1"/>
      <c r="C63" s="1"/>
      <c r="D63" s="1"/>
      <c r="E63" s="1"/>
    </row>
    <row r="64" spans="1:5" ht="18.75">
      <c r="A64" s="1"/>
      <c r="B64" s="1"/>
      <c r="C64" s="1"/>
      <c r="D64" s="1"/>
      <c r="E64" s="1"/>
    </row>
    <row r="65" spans="1:5" ht="18.75">
      <c r="A65" s="1"/>
      <c r="B65" s="1"/>
      <c r="C65" s="1"/>
      <c r="D65" s="1"/>
      <c r="E65" s="1"/>
    </row>
    <row r="66" spans="1:5" ht="18.75">
      <c r="A66" s="1"/>
      <c r="B66" s="1"/>
      <c r="C66" s="1"/>
      <c r="D66" s="1"/>
      <c r="E66" s="1"/>
    </row>
    <row r="67" spans="1:5" ht="18.75">
      <c r="A67" s="1"/>
      <c r="B67" s="1"/>
      <c r="C67" s="1"/>
      <c r="D67" s="1"/>
      <c r="E67" s="1"/>
    </row>
    <row r="68" spans="1:5" ht="18.75">
      <c r="A68" s="1"/>
      <c r="B68" s="1"/>
      <c r="C68" s="1"/>
      <c r="D68" s="1"/>
      <c r="E68" s="1"/>
    </row>
    <row r="69" spans="1:5" ht="18.75">
      <c r="A69" s="1"/>
      <c r="B69" s="1"/>
      <c r="C69" s="1"/>
      <c r="D69" s="1"/>
      <c r="E69" s="1"/>
    </row>
    <row r="70" spans="1:5" ht="18.75">
      <c r="A70" s="1"/>
      <c r="B70" s="1"/>
      <c r="C70" s="1"/>
      <c r="D70" s="1"/>
      <c r="E70" s="1"/>
    </row>
    <row r="71" spans="1:5" ht="18.75">
      <c r="A71" s="1"/>
      <c r="B71" s="1"/>
      <c r="C71" s="1"/>
      <c r="D71" s="1"/>
      <c r="E71" s="1"/>
    </row>
    <row r="72" spans="1:5" ht="18.75">
      <c r="A72" s="1"/>
      <c r="B72" s="1"/>
      <c r="C72" s="1"/>
      <c r="D72" s="1"/>
      <c r="E72" s="1"/>
    </row>
    <row r="73" spans="1:5" ht="18.75">
      <c r="A73" s="1"/>
      <c r="B73" s="1"/>
      <c r="C73" s="1"/>
      <c r="D73" s="1"/>
      <c r="E73" s="1"/>
    </row>
    <row r="74" spans="1:5" ht="18.75">
      <c r="A74" s="1"/>
      <c r="B74" s="1"/>
      <c r="C74" s="1"/>
      <c r="D74" s="1"/>
      <c r="E74" s="1"/>
    </row>
    <row r="75" spans="1:5" ht="18.75">
      <c r="A75" s="1"/>
      <c r="B75" s="1"/>
      <c r="C75" s="1"/>
      <c r="D75" s="1"/>
      <c r="E75" s="1"/>
    </row>
    <row r="76" spans="1:5" ht="18.75">
      <c r="A76" s="1"/>
      <c r="B76" s="1"/>
      <c r="C76" s="1"/>
      <c r="D76" s="1"/>
      <c r="E76" s="1"/>
    </row>
    <row r="77" spans="1:5" ht="18.75">
      <c r="A77" s="1"/>
      <c r="B77" s="1"/>
      <c r="C77" s="1"/>
      <c r="D77" s="1"/>
      <c r="E77" s="1"/>
    </row>
    <row r="78" spans="1:5" ht="18.75">
      <c r="A78" s="1"/>
      <c r="B78" s="1"/>
      <c r="C78" s="1"/>
      <c r="D78" s="1"/>
      <c r="E78" s="1"/>
    </row>
    <row r="79" spans="1:5" ht="18.75">
      <c r="A79" s="1"/>
      <c r="B79" s="1"/>
      <c r="C79" s="1"/>
      <c r="D79" s="1"/>
      <c r="E79" s="1"/>
    </row>
    <row r="80" spans="1:5" ht="18.75">
      <c r="A80" s="1"/>
      <c r="B80" s="1"/>
      <c r="C80" s="1"/>
      <c r="D80" s="1"/>
      <c r="E80" s="1"/>
    </row>
    <row r="81" spans="1:5" ht="18.75">
      <c r="A81" s="1"/>
      <c r="B81" s="1"/>
      <c r="C81" s="1"/>
      <c r="D81" s="1"/>
      <c r="E81" s="1"/>
    </row>
    <row r="82" spans="1:5" ht="18.75">
      <c r="A82" s="1"/>
      <c r="B82" s="1"/>
      <c r="C82" s="1"/>
      <c r="D82" s="1"/>
      <c r="E82" s="1"/>
    </row>
    <row r="83" spans="1:5" ht="18.75">
      <c r="A83" s="1"/>
      <c r="B83" s="1"/>
      <c r="C83" s="1"/>
      <c r="D83" s="1"/>
      <c r="E83" s="1"/>
    </row>
    <row r="84" spans="1:5" ht="18.75">
      <c r="A84" s="1"/>
      <c r="B84" s="1"/>
      <c r="C84" s="1"/>
      <c r="D84" s="1"/>
      <c r="E84" s="1"/>
    </row>
    <row r="85" spans="1:5" ht="18.75">
      <c r="A85" s="1"/>
      <c r="B85" s="1"/>
      <c r="C85" s="1"/>
      <c r="D85" s="1"/>
      <c r="E85" s="1"/>
    </row>
    <row r="86" spans="1:5" ht="18.75">
      <c r="A86" s="1"/>
      <c r="B86" s="1"/>
      <c r="C86" s="1"/>
      <c r="D86" s="1"/>
      <c r="E86" s="1"/>
    </row>
    <row r="87" spans="1:5" ht="18.75">
      <c r="A87" s="1"/>
      <c r="B87" s="1"/>
      <c r="C87" s="1"/>
      <c r="D87" s="1"/>
      <c r="E87" s="1"/>
    </row>
    <row r="88" spans="1:5" ht="18.75">
      <c r="A88" s="1"/>
      <c r="B88" s="1"/>
      <c r="C88" s="1"/>
      <c r="D88" s="1"/>
      <c r="E88" s="1"/>
    </row>
    <row r="89" spans="1:5" ht="18.75">
      <c r="A89" s="1"/>
      <c r="B89" s="1"/>
      <c r="C89" s="1"/>
      <c r="D89" s="1"/>
      <c r="E89" s="1"/>
    </row>
    <row r="90" spans="1:5" ht="18.75">
      <c r="A90" s="1"/>
      <c r="B90" s="1"/>
      <c r="C90" s="1"/>
      <c r="D90" s="1"/>
      <c r="E90" s="1"/>
    </row>
    <row r="91" spans="1:5" ht="18.75">
      <c r="A91" s="1"/>
      <c r="B91" s="1"/>
      <c r="C91" s="1"/>
      <c r="D91" s="1"/>
      <c r="E91" s="1"/>
    </row>
    <row r="92" spans="1:5" ht="18.75">
      <c r="A92" s="1"/>
      <c r="B92" s="1"/>
      <c r="C92" s="1"/>
      <c r="D92" s="1"/>
      <c r="E92" s="1"/>
    </row>
    <row r="93" spans="1:5" ht="18.75">
      <c r="A93" s="1"/>
      <c r="B93" s="1"/>
      <c r="C93" s="1"/>
      <c r="D93" s="1"/>
      <c r="E93" s="1"/>
    </row>
    <row r="94" spans="1:5" ht="18.75">
      <c r="A94" s="1"/>
      <c r="B94" s="1"/>
      <c r="C94" s="1"/>
      <c r="D94" s="1"/>
      <c r="E94" s="1"/>
    </row>
    <row r="95" spans="1:5" ht="18.75">
      <c r="A95" s="1"/>
      <c r="B95" s="1"/>
      <c r="C95" s="1"/>
      <c r="D95" s="1"/>
      <c r="E95" s="1"/>
    </row>
    <row r="96" spans="1:5" ht="18.75">
      <c r="A96" s="1"/>
      <c r="B96" s="1"/>
      <c r="C96" s="1"/>
      <c r="D96" s="1"/>
      <c r="E96" s="1"/>
    </row>
    <row r="97" spans="1:5" ht="18.75">
      <c r="A97" s="1"/>
      <c r="B97" s="1"/>
      <c r="C97" s="1"/>
      <c r="D97" s="1"/>
      <c r="E97" s="1"/>
    </row>
    <row r="98" spans="1:5" ht="18.75">
      <c r="A98" s="1"/>
      <c r="B98" s="1"/>
      <c r="C98" s="1"/>
      <c r="D98" s="1"/>
      <c r="E98" s="1"/>
    </row>
    <row r="99" spans="1:5" ht="18.75">
      <c r="A99" s="1"/>
      <c r="B99" s="1"/>
      <c r="C99" s="1"/>
      <c r="D99" s="1"/>
      <c r="E99" s="1"/>
    </row>
    <row r="100" spans="1:5" ht="18.75">
      <c r="A100" s="1"/>
      <c r="B100" s="1"/>
      <c r="C100" s="1"/>
      <c r="D100" s="1"/>
      <c r="E100" s="1"/>
    </row>
    <row r="101" spans="1:5" ht="18.75">
      <c r="A101" s="1"/>
      <c r="B101" s="1"/>
      <c r="C101" s="1"/>
      <c r="D101" s="1"/>
      <c r="E101" s="1"/>
    </row>
    <row r="102" spans="1:5" ht="18.75">
      <c r="A102" s="1"/>
      <c r="B102" s="1"/>
      <c r="C102" s="1"/>
      <c r="D102" s="1"/>
      <c r="E102" s="1"/>
    </row>
    <row r="103" spans="1:5" ht="18.75">
      <c r="A103" s="1"/>
      <c r="B103" s="1"/>
      <c r="C103" s="1"/>
      <c r="D103" s="1"/>
      <c r="E103" s="1"/>
    </row>
    <row r="104" spans="1:5" ht="18.75">
      <c r="A104" s="1"/>
      <c r="B104" s="1"/>
      <c r="C104" s="1"/>
      <c r="D104" s="1"/>
      <c r="E104" s="1"/>
    </row>
    <row r="105" spans="1:5" ht="18.75">
      <c r="A105" s="1"/>
      <c r="B105" s="1"/>
      <c r="C105" s="1"/>
      <c r="D105" s="1"/>
      <c r="E105" s="1"/>
    </row>
    <row r="106" spans="1:5" ht="18.75">
      <c r="A106" s="1"/>
      <c r="B106" s="1"/>
      <c r="C106" s="1"/>
      <c r="D106" s="1"/>
      <c r="E106" s="1"/>
    </row>
    <row r="107" spans="1:5" ht="18.75">
      <c r="A107" s="1"/>
      <c r="B107" s="1"/>
      <c r="C107" s="1"/>
      <c r="D107" s="1"/>
      <c r="E107" s="1"/>
    </row>
    <row r="108" spans="1:5" ht="18.75">
      <c r="A108" s="1"/>
      <c r="B108" s="1"/>
      <c r="C108" s="1"/>
      <c r="D108" s="1"/>
      <c r="E108" s="1"/>
    </row>
    <row r="109" spans="1:5" ht="18.75">
      <c r="A109" s="1"/>
      <c r="B109" s="1"/>
      <c r="C109" s="1"/>
      <c r="D109" s="1"/>
      <c r="E109" s="1"/>
    </row>
    <row r="110" spans="1:5" ht="18.75">
      <c r="A110" s="1"/>
      <c r="B110" s="1"/>
      <c r="C110" s="1"/>
      <c r="D110" s="1"/>
      <c r="E110" s="1"/>
    </row>
    <row r="111" spans="1:5" ht="18.75">
      <c r="A111" s="1"/>
      <c r="B111" s="1"/>
      <c r="C111" s="1"/>
      <c r="D111" s="1"/>
      <c r="E111" s="1"/>
    </row>
    <row r="112" spans="1:5" ht="18.75">
      <c r="A112" s="1"/>
      <c r="B112" s="1"/>
      <c r="C112" s="1"/>
      <c r="D112" s="1"/>
      <c r="E112" s="1"/>
    </row>
    <row r="113" spans="1:5" ht="18.75">
      <c r="A113" s="1"/>
      <c r="B113" s="1"/>
      <c r="C113" s="1"/>
      <c r="D113" s="1"/>
      <c r="E113" s="1"/>
    </row>
    <row r="114" spans="1:5" ht="18.75">
      <c r="A114" s="1"/>
      <c r="B114" s="1"/>
      <c r="C114" s="1"/>
      <c r="D114" s="1"/>
      <c r="E114" s="1"/>
    </row>
    <row r="115" spans="1:5" ht="18.75">
      <c r="A115" s="1"/>
      <c r="B115" s="1"/>
      <c r="C115" s="1"/>
      <c r="D115" s="1"/>
      <c r="E115" s="1"/>
    </row>
    <row r="116" spans="1:5" ht="18.75">
      <c r="A116" s="1"/>
      <c r="B116" s="1"/>
      <c r="C116" s="1"/>
      <c r="D116" s="1"/>
      <c r="E116" s="1"/>
    </row>
    <row r="117" spans="1:5" ht="18.75">
      <c r="A117" s="1"/>
      <c r="B117" s="1"/>
      <c r="C117" s="1"/>
      <c r="D117" s="1"/>
      <c r="E117" s="1"/>
    </row>
    <row r="118" spans="1:5" ht="18.75">
      <c r="A118" s="1"/>
      <c r="B118" s="1"/>
      <c r="C118" s="1"/>
      <c r="D118" s="1"/>
      <c r="E118" s="1"/>
    </row>
    <row r="119" spans="1:5" ht="18.75">
      <c r="A119" s="1"/>
      <c r="B119" s="1"/>
      <c r="C119" s="1"/>
      <c r="D119" s="1"/>
      <c r="E119" s="1"/>
    </row>
    <row r="120" spans="1:5" ht="18.75">
      <c r="A120" s="1"/>
      <c r="B120" s="1"/>
      <c r="C120" s="1"/>
      <c r="D120" s="1"/>
      <c r="E120" s="1"/>
    </row>
    <row r="121" spans="1:5" ht="18.75">
      <c r="A121" s="1"/>
      <c r="B121" s="1"/>
      <c r="C121" s="1"/>
      <c r="D121" s="1"/>
      <c r="E121" s="1"/>
    </row>
    <row r="122" spans="1:5" ht="18.75">
      <c r="A122" s="1"/>
      <c r="B122" s="1"/>
      <c r="C122" s="1"/>
      <c r="D122" s="1"/>
      <c r="E122" s="1"/>
    </row>
    <row r="123" spans="1:5" ht="18.75">
      <c r="A123" s="1"/>
      <c r="B123" s="1"/>
      <c r="C123" s="1"/>
      <c r="D123" s="1"/>
      <c r="E123" s="1"/>
    </row>
    <row r="124" spans="1:5" ht="18.75">
      <c r="A124" s="1"/>
      <c r="B124" s="1"/>
      <c r="C124" s="1"/>
      <c r="D124" s="1"/>
      <c r="E124" s="1"/>
    </row>
    <row r="125" spans="1:5" ht="18.75">
      <c r="A125" s="1"/>
      <c r="B125" s="1"/>
      <c r="C125" s="1"/>
      <c r="D125" s="1"/>
      <c r="E125" s="1"/>
    </row>
    <row r="126" spans="1:5" ht="18.75">
      <c r="A126" s="1"/>
      <c r="B126" s="1"/>
      <c r="C126" s="1"/>
      <c r="D126" s="1"/>
      <c r="E126" s="1"/>
    </row>
    <row r="127" spans="1:5" ht="18.75">
      <c r="A127" s="1"/>
      <c r="B127" s="1"/>
      <c r="C127" s="1"/>
      <c r="D127" s="1"/>
      <c r="E127" s="1"/>
    </row>
    <row r="128" spans="1:5" ht="18.75">
      <c r="A128" s="1"/>
      <c r="B128" s="1"/>
      <c r="C128" s="1"/>
      <c r="D128" s="1"/>
      <c r="E128" s="1"/>
    </row>
    <row r="129" spans="1:5" ht="18.75">
      <c r="A129" s="1"/>
      <c r="B129" s="1"/>
      <c r="C129" s="1"/>
      <c r="D129" s="1"/>
      <c r="E129" s="1"/>
    </row>
    <row r="130" spans="1:5" ht="18.75">
      <c r="A130" s="1"/>
      <c r="B130" s="1"/>
      <c r="C130" s="1"/>
      <c r="D130" s="1"/>
      <c r="E130" s="1"/>
    </row>
    <row r="131" spans="1:5" ht="18.75">
      <c r="A131" s="1"/>
      <c r="B131" s="1"/>
      <c r="C131" s="1"/>
      <c r="D131" s="1"/>
      <c r="E131" s="1"/>
    </row>
    <row r="132" spans="1:5" ht="18.75">
      <c r="A132" s="1"/>
      <c r="B132" s="1"/>
      <c r="C132" s="1"/>
      <c r="D132" s="1"/>
      <c r="E132" s="1"/>
    </row>
    <row r="133" spans="1:5" ht="18.75">
      <c r="A133" s="1"/>
      <c r="B133" s="1"/>
      <c r="C133" s="1"/>
      <c r="D133" s="1"/>
      <c r="E133" s="1"/>
    </row>
    <row r="134" spans="1:5" ht="18.75">
      <c r="A134" s="1"/>
      <c r="B134" s="1"/>
      <c r="C134" s="1"/>
      <c r="D134" s="1"/>
      <c r="E134" s="1"/>
    </row>
    <row r="135" spans="1:5" ht="18.75">
      <c r="A135" s="1"/>
      <c r="B135" s="1"/>
      <c r="C135" s="1"/>
      <c r="D135" s="1"/>
      <c r="E135" s="1"/>
    </row>
    <row r="136" spans="1:5" ht="18.75">
      <c r="A136" s="1"/>
      <c r="B136" s="1"/>
      <c r="C136" s="1"/>
      <c r="D136" s="1"/>
      <c r="E136" s="1"/>
    </row>
    <row r="137" spans="1:5" ht="18.75">
      <c r="A137" s="1"/>
      <c r="B137" s="1"/>
      <c r="C137" s="1"/>
      <c r="D137" s="1"/>
      <c r="E137" s="1"/>
    </row>
    <row r="138" spans="1:5" ht="18.75">
      <c r="A138" s="1"/>
      <c r="B138" s="1"/>
      <c r="C138" s="1"/>
      <c r="D138" s="1"/>
      <c r="E138" s="1"/>
    </row>
    <row r="139" spans="1:5" ht="18.75">
      <c r="A139" s="1"/>
      <c r="B139" s="1"/>
      <c r="C139" s="1"/>
      <c r="D139" s="1"/>
      <c r="E139" s="1"/>
    </row>
    <row r="140" spans="1:5" ht="18.75">
      <c r="A140" s="1"/>
      <c r="B140" s="1"/>
      <c r="C140" s="1"/>
      <c r="D140" s="1"/>
      <c r="E140" s="1"/>
    </row>
    <row r="141" spans="1:5" ht="18.75">
      <c r="A141" s="1"/>
      <c r="B141" s="1"/>
      <c r="C141" s="1"/>
      <c r="D141" s="1"/>
      <c r="E141" s="1"/>
    </row>
    <row r="142" spans="1:5" ht="18.75">
      <c r="A142" s="1"/>
      <c r="B142" s="1"/>
      <c r="C142" s="1"/>
      <c r="D142" s="1"/>
      <c r="E142" s="1"/>
    </row>
    <row r="143" spans="1:5" ht="18.75">
      <c r="A143" s="1"/>
      <c r="B143" s="1"/>
      <c r="C143" s="1"/>
      <c r="D143" s="1"/>
      <c r="E143" s="1"/>
    </row>
    <row r="144" spans="1:5" ht="18.75">
      <c r="A144" s="1"/>
      <c r="B144" s="1"/>
      <c r="C144" s="1"/>
      <c r="D144" s="1"/>
      <c r="E144" s="1"/>
    </row>
    <row r="145" spans="1:5" ht="18.75">
      <c r="A145" s="1"/>
      <c r="B145" s="1"/>
      <c r="C145" s="1"/>
      <c r="D145" s="1"/>
      <c r="E145" s="1"/>
    </row>
    <row r="146" spans="1:5" ht="18.75">
      <c r="A146" s="1"/>
      <c r="B146" s="1"/>
      <c r="C146" s="1"/>
      <c r="D146" s="1"/>
      <c r="E146" s="1"/>
    </row>
    <row r="147" spans="1:5" ht="18.75">
      <c r="A147" s="1"/>
      <c r="B147" s="1"/>
      <c r="C147" s="1"/>
      <c r="D147" s="1"/>
      <c r="E147" s="1"/>
    </row>
  </sheetData>
  <mergeCells count="1">
    <mergeCell ref="A1:E1"/>
  </mergeCells>
  <pageMargins left="0.70866141732283472" right="0" top="0" bottom="0" header="0.31496062992125984" footer="0.31496062992125984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C6" sqref="C6"/>
    </sheetView>
  </sheetViews>
  <sheetFormatPr defaultRowHeight="15"/>
  <cols>
    <col min="2" max="2" width="31.28515625" customWidth="1"/>
    <col min="3" max="3" width="10.140625" customWidth="1"/>
    <col min="4" max="4" width="9.85546875" customWidth="1"/>
    <col min="5" max="5" width="15.85546875" customWidth="1"/>
  </cols>
  <sheetData>
    <row r="1" spans="1:5" ht="20.25">
      <c r="A1" s="35" t="s">
        <v>27</v>
      </c>
      <c r="B1" s="35"/>
      <c r="C1" s="35"/>
      <c r="D1" s="35"/>
      <c r="E1" s="35"/>
    </row>
    <row r="2" spans="1:5">
      <c r="E2" s="6"/>
    </row>
    <row r="3" spans="1:5" ht="37.5">
      <c r="A3" s="10" t="s">
        <v>2</v>
      </c>
      <c r="B3" s="10" t="s">
        <v>6</v>
      </c>
      <c r="C3" s="10" t="s">
        <v>0</v>
      </c>
      <c r="D3" s="10" t="s">
        <v>1</v>
      </c>
      <c r="E3" s="11" t="s">
        <v>5</v>
      </c>
    </row>
    <row r="4" spans="1:5" ht="18.75">
      <c r="A4" s="12">
        <v>1</v>
      </c>
      <c r="B4" s="13" t="s">
        <v>19</v>
      </c>
      <c r="C4" s="12">
        <v>30615.9</v>
      </c>
      <c r="D4" s="12">
        <v>33606.199999999997</v>
      </c>
      <c r="E4" s="12">
        <f>D4-C4</f>
        <v>2990.2999999999956</v>
      </c>
    </row>
    <row r="5" spans="1:5" ht="18.75">
      <c r="A5" s="12"/>
      <c r="B5" s="13" t="s">
        <v>20</v>
      </c>
      <c r="C5" s="12">
        <v>434</v>
      </c>
      <c r="D5" s="12">
        <v>730.5</v>
      </c>
      <c r="E5" s="12">
        <f>D5-C5</f>
        <v>296.5</v>
      </c>
    </row>
    <row r="6" spans="1:5" ht="18.75">
      <c r="A6" s="12">
        <v>2</v>
      </c>
      <c r="B6" s="14" t="s">
        <v>21</v>
      </c>
      <c r="C6" s="12">
        <v>35816.5</v>
      </c>
      <c r="D6" s="12">
        <v>34412.800000000003</v>
      </c>
      <c r="E6" s="12">
        <f t="shared" ref="E6:E15" si="0">D6-C6</f>
        <v>-1403.6999999999971</v>
      </c>
    </row>
    <row r="7" spans="1:5" ht="18.75">
      <c r="A7" s="12"/>
      <c r="B7" s="14" t="s">
        <v>22</v>
      </c>
      <c r="C7" s="12">
        <v>4242.1000000000004</v>
      </c>
      <c r="D7" s="12">
        <v>7081.5</v>
      </c>
      <c r="E7" s="12">
        <f t="shared" si="0"/>
        <v>2839.3999999999996</v>
      </c>
    </row>
    <row r="8" spans="1:5" ht="34.9" customHeight="1">
      <c r="A8" s="12">
        <v>3</v>
      </c>
      <c r="B8" s="15" t="s">
        <v>23</v>
      </c>
      <c r="C8" s="12">
        <f>C6-C4</f>
        <v>5200.5999999999985</v>
      </c>
      <c r="D8" s="12">
        <f>D6-D4</f>
        <v>806.60000000000582</v>
      </c>
      <c r="E8" s="12">
        <f t="shared" si="0"/>
        <v>-4393.9999999999927</v>
      </c>
    </row>
    <row r="9" spans="1:5" ht="34.9" customHeight="1">
      <c r="A9" s="12"/>
      <c r="B9" s="15" t="s">
        <v>24</v>
      </c>
      <c r="C9" s="12">
        <v>3808.1</v>
      </c>
      <c r="D9" s="12">
        <v>6351</v>
      </c>
      <c r="E9" s="12">
        <f t="shared" si="0"/>
        <v>2542.9</v>
      </c>
    </row>
    <row r="10" spans="1:5" ht="18.75">
      <c r="A10" s="12">
        <v>4</v>
      </c>
      <c r="B10" s="14" t="s">
        <v>25</v>
      </c>
      <c r="C10" s="12">
        <v>35295.599999999999</v>
      </c>
      <c r="D10" s="12">
        <v>34304.9</v>
      </c>
      <c r="E10" s="12">
        <f t="shared" si="0"/>
        <v>-990.69999999999709</v>
      </c>
    </row>
    <row r="11" spans="1:5" ht="18.75">
      <c r="A11" s="12"/>
      <c r="B11" s="14" t="s">
        <v>26</v>
      </c>
      <c r="C11" s="12">
        <v>4195.3999999999996</v>
      </c>
      <c r="D11" s="12">
        <v>7015.3</v>
      </c>
      <c r="E11" s="12">
        <f t="shared" si="0"/>
        <v>2819.9000000000005</v>
      </c>
    </row>
    <row r="12" spans="1:5" ht="18.75">
      <c r="A12" s="12">
        <v>5</v>
      </c>
      <c r="B12" s="15" t="s">
        <v>3</v>
      </c>
      <c r="C12" s="12">
        <v>740.25</v>
      </c>
      <c r="D12" s="12">
        <v>720</v>
      </c>
      <c r="E12" s="12">
        <f t="shared" si="0"/>
        <v>-20.25</v>
      </c>
    </row>
    <row r="13" spans="1:5" ht="33.6" customHeight="1">
      <c r="A13" s="12">
        <v>6</v>
      </c>
      <c r="B13" s="15" t="s">
        <v>4</v>
      </c>
      <c r="C13" s="12">
        <v>722.5</v>
      </c>
      <c r="D13" s="12">
        <v>690.5</v>
      </c>
      <c r="E13" s="12">
        <f t="shared" si="0"/>
        <v>-32</v>
      </c>
    </row>
    <row r="14" spans="1:5" ht="27.6" customHeight="1">
      <c r="A14" s="12">
        <v>7</v>
      </c>
      <c r="B14" s="15" t="s">
        <v>7</v>
      </c>
      <c r="C14" s="12">
        <v>437.2</v>
      </c>
      <c r="D14" s="12">
        <v>428.1</v>
      </c>
      <c r="E14" s="12">
        <f t="shared" si="0"/>
        <v>-9.0999999999999659</v>
      </c>
    </row>
    <row r="15" spans="1:5" ht="21.6" customHeight="1">
      <c r="A15" s="16" t="s">
        <v>8</v>
      </c>
      <c r="B15" s="15" t="s">
        <v>9</v>
      </c>
      <c r="C15" s="12">
        <v>219.8</v>
      </c>
      <c r="D15" s="17">
        <v>35.9</v>
      </c>
      <c r="E15" s="12">
        <f t="shared" si="0"/>
        <v>-183.9</v>
      </c>
    </row>
    <row r="16" spans="1:5" ht="18.75">
      <c r="A16" s="12">
        <v>8</v>
      </c>
      <c r="B16" s="14" t="s">
        <v>13</v>
      </c>
      <c r="C16" s="12">
        <v>346000</v>
      </c>
      <c r="D16" s="12">
        <v>328282</v>
      </c>
      <c r="E16" s="12">
        <f>D16-C16</f>
        <v>-17718</v>
      </c>
    </row>
    <row r="17" spans="1:5" ht="18.75">
      <c r="A17" s="12">
        <v>9</v>
      </c>
      <c r="B17" s="14" t="s">
        <v>11</v>
      </c>
      <c r="C17" s="12">
        <v>450</v>
      </c>
      <c r="D17" s="12">
        <v>430</v>
      </c>
      <c r="E17" s="12">
        <f t="shared" ref="E17:E21" si="1">D17-C17</f>
        <v>-20</v>
      </c>
    </row>
    <row r="18" spans="1:5" ht="18.75">
      <c r="A18" s="12">
        <v>10</v>
      </c>
      <c r="B18" s="14" t="s">
        <v>16</v>
      </c>
      <c r="C18" s="12">
        <v>153000</v>
      </c>
      <c r="D18" s="12">
        <v>146200</v>
      </c>
      <c r="E18" s="12">
        <f t="shared" si="1"/>
        <v>-6800</v>
      </c>
    </row>
    <row r="19" spans="1:5" ht="18.75">
      <c r="A19" s="16" t="s">
        <v>17</v>
      </c>
      <c r="B19" s="14" t="s">
        <v>18</v>
      </c>
      <c r="C19" s="12">
        <v>149800</v>
      </c>
      <c r="D19" s="12">
        <v>144800</v>
      </c>
      <c r="E19" s="12">
        <f t="shared" si="1"/>
        <v>-5000</v>
      </c>
    </row>
    <row r="20" spans="1:5" ht="33.6" customHeight="1">
      <c r="A20" s="12">
        <v>11</v>
      </c>
      <c r="B20" s="15" t="s">
        <v>15</v>
      </c>
      <c r="C20" s="12">
        <v>7.69</v>
      </c>
      <c r="D20" s="12">
        <v>11</v>
      </c>
      <c r="E20" s="12">
        <f t="shared" si="1"/>
        <v>3.3099999999999996</v>
      </c>
    </row>
    <row r="21" spans="1:5" ht="32.450000000000003" customHeight="1">
      <c r="A21" s="12">
        <v>12</v>
      </c>
      <c r="B21" s="15" t="s">
        <v>12</v>
      </c>
      <c r="C21" s="12">
        <v>7.08</v>
      </c>
      <c r="D21" s="12">
        <v>8.7200000000000006</v>
      </c>
      <c r="E21" s="12">
        <f t="shared" si="1"/>
        <v>1.6400000000000006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sqref="A1:E19"/>
    </sheetView>
  </sheetViews>
  <sheetFormatPr defaultRowHeight="15"/>
  <cols>
    <col min="2" max="2" width="31.28515625" customWidth="1"/>
    <col min="3" max="3" width="10.7109375" customWidth="1"/>
    <col min="4" max="4" width="13.28515625" customWidth="1"/>
    <col min="5" max="5" width="13.7109375" customWidth="1"/>
  </cols>
  <sheetData>
    <row r="1" spans="1:5" ht="20.25">
      <c r="A1" s="35" t="s">
        <v>28</v>
      </c>
      <c r="B1" s="35"/>
      <c r="C1" s="35"/>
      <c r="D1" s="35"/>
      <c r="E1" s="35"/>
    </row>
    <row r="2" spans="1:5">
      <c r="E2" s="6"/>
    </row>
    <row r="3" spans="1:5" ht="56.25">
      <c r="A3" s="10" t="s">
        <v>2</v>
      </c>
      <c r="B3" s="10" t="s">
        <v>6</v>
      </c>
      <c r="C3" s="10" t="s">
        <v>0</v>
      </c>
      <c r="D3" s="10" t="s">
        <v>1</v>
      </c>
      <c r="E3" s="11" t="s">
        <v>5</v>
      </c>
    </row>
    <row r="4" spans="1:5" ht="18.75">
      <c r="A4" s="2">
        <v>1</v>
      </c>
      <c r="B4" s="5" t="s">
        <v>19</v>
      </c>
      <c r="C4" s="2">
        <v>3711.8</v>
      </c>
      <c r="D4" s="2">
        <v>4089.4</v>
      </c>
      <c r="E4" s="2">
        <f>D4-C4</f>
        <v>377.59999999999991</v>
      </c>
    </row>
    <row r="5" spans="1:5" ht="18.75">
      <c r="A5" s="2"/>
      <c r="B5" s="5" t="s">
        <v>20</v>
      </c>
      <c r="C5" s="2">
        <v>0</v>
      </c>
      <c r="D5" s="2">
        <v>0</v>
      </c>
      <c r="E5" s="2">
        <f>D5-C5</f>
        <v>0</v>
      </c>
    </row>
    <row r="6" spans="1:5" ht="18.75">
      <c r="A6" s="2">
        <v>2</v>
      </c>
      <c r="B6" s="3" t="s">
        <v>21</v>
      </c>
      <c r="C6" s="2">
        <v>4362.2</v>
      </c>
      <c r="D6" s="2">
        <v>4486.5</v>
      </c>
      <c r="E6" s="2">
        <f t="shared" ref="E6:E15" si="0">D6-C6</f>
        <v>124.30000000000018</v>
      </c>
    </row>
    <row r="7" spans="1:5" ht="18.75">
      <c r="A7" s="2"/>
      <c r="B7" s="3" t="s">
        <v>22</v>
      </c>
      <c r="C7" s="2">
        <v>1</v>
      </c>
      <c r="D7" s="2">
        <v>27</v>
      </c>
      <c r="E7" s="2">
        <f t="shared" si="0"/>
        <v>26</v>
      </c>
    </row>
    <row r="8" spans="1:5" ht="37.5">
      <c r="A8" s="2">
        <v>3</v>
      </c>
      <c r="B8" s="4" t="s">
        <v>23</v>
      </c>
      <c r="C8" s="2">
        <f>C6-C4</f>
        <v>650.39999999999964</v>
      </c>
      <c r="D8" s="2">
        <f>D6-D4</f>
        <v>397.09999999999991</v>
      </c>
      <c r="E8" s="2">
        <f t="shared" si="0"/>
        <v>-253.29999999999973</v>
      </c>
    </row>
    <row r="9" spans="1:5" ht="37.5">
      <c r="A9" s="2"/>
      <c r="B9" s="4" t="s">
        <v>24</v>
      </c>
      <c r="C9" s="2">
        <v>1</v>
      </c>
      <c r="D9" s="2">
        <v>27</v>
      </c>
      <c r="E9" s="2">
        <f t="shared" si="0"/>
        <v>26</v>
      </c>
    </row>
    <row r="10" spans="1:5" ht="18.75">
      <c r="A10" s="2">
        <v>4</v>
      </c>
      <c r="B10" s="3" t="s">
        <v>25</v>
      </c>
      <c r="C10" s="2">
        <v>4143.8999999999996</v>
      </c>
      <c r="D10" s="2">
        <v>4466.8</v>
      </c>
      <c r="E10" s="2">
        <f t="shared" si="0"/>
        <v>322.90000000000055</v>
      </c>
    </row>
    <row r="11" spans="1:5" ht="18.75">
      <c r="A11" s="2"/>
      <c r="B11" s="3" t="s">
        <v>26</v>
      </c>
      <c r="C11" s="2">
        <v>0.7</v>
      </c>
      <c r="D11" s="2">
        <v>27</v>
      </c>
      <c r="E11" s="2">
        <f t="shared" si="0"/>
        <v>26.3</v>
      </c>
    </row>
    <row r="12" spans="1:5" ht="18.75">
      <c r="A12" s="2">
        <v>5</v>
      </c>
      <c r="B12" s="4" t="s">
        <v>3</v>
      </c>
      <c r="C12" s="2">
        <v>97.5</v>
      </c>
      <c r="D12" s="2">
        <v>100.5</v>
      </c>
      <c r="E12" s="2">
        <f t="shared" si="0"/>
        <v>3</v>
      </c>
    </row>
    <row r="13" spans="1:5" ht="18.75">
      <c r="A13" s="2">
        <v>6</v>
      </c>
      <c r="B13" s="4" t="s">
        <v>4</v>
      </c>
      <c r="C13" s="2">
        <v>89.5</v>
      </c>
      <c r="D13" s="2">
        <v>94.25</v>
      </c>
      <c r="E13" s="2">
        <f t="shared" si="0"/>
        <v>4.75</v>
      </c>
    </row>
    <row r="14" spans="1:5" ht="18.75">
      <c r="A14" s="2">
        <v>7</v>
      </c>
      <c r="B14" s="4" t="s">
        <v>7</v>
      </c>
      <c r="C14" s="2">
        <v>0</v>
      </c>
      <c r="D14" s="2">
        <v>3</v>
      </c>
      <c r="E14" s="2">
        <f t="shared" si="0"/>
        <v>3</v>
      </c>
    </row>
    <row r="15" spans="1:5" ht="18.75">
      <c r="A15" s="7" t="s">
        <v>8</v>
      </c>
      <c r="B15" s="4" t="s">
        <v>9</v>
      </c>
      <c r="C15" s="2"/>
      <c r="D15" s="8"/>
      <c r="E15" s="2">
        <f t="shared" si="0"/>
        <v>0</v>
      </c>
    </row>
    <row r="16" spans="1:5" ht="18.75">
      <c r="A16" s="2">
        <v>20</v>
      </c>
      <c r="B16" s="5" t="s">
        <v>13</v>
      </c>
      <c r="C16" s="2">
        <v>102800</v>
      </c>
      <c r="D16" s="2">
        <v>126846</v>
      </c>
      <c r="E16" s="2"/>
    </row>
    <row r="17" spans="1:5" ht="18.75">
      <c r="A17" s="2">
        <v>21</v>
      </c>
      <c r="B17" s="5" t="s">
        <v>14</v>
      </c>
      <c r="C17" s="2">
        <v>12</v>
      </c>
      <c r="D17" s="2">
        <v>12</v>
      </c>
      <c r="E17" s="2"/>
    </row>
    <row r="18" spans="1:5" ht="18.75">
      <c r="A18" s="2">
        <v>22</v>
      </c>
      <c r="B18" s="5" t="s">
        <v>16</v>
      </c>
      <c r="C18" s="2">
        <v>4100</v>
      </c>
      <c r="D18" s="2">
        <v>8200</v>
      </c>
      <c r="E18" s="2"/>
    </row>
    <row r="19" spans="1:5" ht="18.75">
      <c r="A19" s="2">
        <v>23</v>
      </c>
      <c r="B19" s="5" t="s">
        <v>18</v>
      </c>
      <c r="C19" s="2">
        <v>14820</v>
      </c>
      <c r="D19" s="2">
        <v>15195</v>
      </c>
      <c r="E19" s="2"/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sqref="A1:E20"/>
    </sheetView>
  </sheetViews>
  <sheetFormatPr defaultRowHeight="15"/>
  <cols>
    <col min="2" max="2" width="30.42578125" customWidth="1"/>
    <col min="3" max="3" width="10.7109375" customWidth="1"/>
    <col min="4" max="4" width="13" customWidth="1"/>
    <col min="5" max="5" width="14.140625" customWidth="1"/>
  </cols>
  <sheetData>
    <row r="1" spans="1:5" ht="20.25">
      <c r="A1" s="35" t="s">
        <v>29</v>
      </c>
      <c r="B1" s="35"/>
      <c r="C1" s="35"/>
      <c r="D1" s="35"/>
      <c r="E1" s="35"/>
    </row>
    <row r="2" spans="1:5">
      <c r="E2" s="6"/>
    </row>
    <row r="3" spans="1:5" ht="56.25">
      <c r="A3" s="10" t="s">
        <v>2</v>
      </c>
      <c r="B3" s="10" t="s">
        <v>6</v>
      </c>
      <c r="C3" s="10" t="s">
        <v>0</v>
      </c>
      <c r="D3" s="10" t="s">
        <v>1</v>
      </c>
      <c r="E3" s="11" t="s">
        <v>5</v>
      </c>
    </row>
    <row r="4" spans="1:5" ht="18.75">
      <c r="A4" s="2">
        <v>1</v>
      </c>
      <c r="B4" s="5" t="s">
        <v>19</v>
      </c>
      <c r="C4" s="2">
        <v>10071.700000000001</v>
      </c>
      <c r="D4" s="2">
        <v>10750.9</v>
      </c>
      <c r="E4" s="2">
        <f>D4-C4</f>
        <v>679.19999999999891</v>
      </c>
    </row>
    <row r="5" spans="1:5" ht="18.75">
      <c r="A5" s="2"/>
      <c r="B5" s="5" t="s">
        <v>20</v>
      </c>
      <c r="C5" s="2">
        <v>42</v>
      </c>
      <c r="D5" s="2">
        <v>65</v>
      </c>
      <c r="E5" s="2">
        <f>D5-C5</f>
        <v>23</v>
      </c>
    </row>
    <row r="6" spans="1:5" ht="18.75">
      <c r="A6" s="2">
        <v>2</v>
      </c>
      <c r="B6" s="3" t="s">
        <v>21</v>
      </c>
      <c r="C6" s="2">
        <v>11611.9</v>
      </c>
      <c r="D6" s="2">
        <v>12061.1</v>
      </c>
      <c r="E6" s="2">
        <f t="shared" ref="E6:E15" si="0">D6-C6</f>
        <v>449.20000000000073</v>
      </c>
    </row>
    <row r="7" spans="1:5" ht="18.75">
      <c r="A7" s="2"/>
      <c r="B7" s="3" t="s">
        <v>22</v>
      </c>
      <c r="C7" s="2">
        <v>892.2</v>
      </c>
      <c r="D7" s="2">
        <v>323.10000000000002</v>
      </c>
      <c r="E7" s="2">
        <f t="shared" si="0"/>
        <v>-569.1</v>
      </c>
    </row>
    <row r="8" spans="1:5" ht="37.5">
      <c r="A8" s="2">
        <v>3</v>
      </c>
      <c r="B8" s="4" t="s">
        <v>23</v>
      </c>
      <c r="C8" s="2">
        <f>C6-C4</f>
        <v>1540.1999999999989</v>
      </c>
      <c r="D8" s="2">
        <f>D6-D4</f>
        <v>1310.2000000000007</v>
      </c>
      <c r="E8" s="2">
        <f t="shared" si="0"/>
        <v>-229.99999999999818</v>
      </c>
    </row>
    <row r="9" spans="1:5" ht="37.5">
      <c r="A9" s="2"/>
      <c r="B9" s="4" t="s">
        <v>24</v>
      </c>
      <c r="C9" s="2">
        <v>850.2</v>
      </c>
      <c r="D9" s="2">
        <v>258.10000000000002</v>
      </c>
      <c r="E9" s="2">
        <f t="shared" si="0"/>
        <v>-592.1</v>
      </c>
    </row>
    <row r="10" spans="1:5" ht="18.75">
      <c r="A10" s="2">
        <v>4</v>
      </c>
      <c r="B10" s="3" t="s">
        <v>25</v>
      </c>
      <c r="C10" s="2">
        <v>11574</v>
      </c>
      <c r="D10" s="2">
        <v>12009.2</v>
      </c>
      <c r="E10" s="2">
        <f t="shared" si="0"/>
        <v>435.20000000000073</v>
      </c>
    </row>
    <row r="11" spans="1:5" ht="18.75">
      <c r="A11" s="2"/>
      <c r="B11" s="3" t="s">
        <v>26</v>
      </c>
      <c r="C11" s="2">
        <v>890.4</v>
      </c>
      <c r="D11" s="2">
        <v>270.8</v>
      </c>
      <c r="E11" s="2">
        <f t="shared" si="0"/>
        <v>-619.59999999999991</v>
      </c>
    </row>
    <row r="12" spans="1:5" ht="18.75">
      <c r="A12" s="2">
        <v>5</v>
      </c>
      <c r="B12" s="4" t="s">
        <v>3</v>
      </c>
      <c r="C12" s="2">
        <v>219</v>
      </c>
      <c r="D12" s="2">
        <v>219</v>
      </c>
      <c r="E12" s="2">
        <f t="shared" si="0"/>
        <v>0</v>
      </c>
    </row>
    <row r="13" spans="1:5" ht="37.5">
      <c r="A13" s="2">
        <v>6</v>
      </c>
      <c r="B13" s="4" t="s">
        <v>4</v>
      </c>
      <c r="C13" s="2">
        <v>208.5</v>
      </c>
      <c r="D13" s="2">
        <v>206.75</v>
      </c>
      <c r="E13" s="2">
        <f t="shared" si="0"/>
        <v>-1.75</v>
      </c>
    </row>
    <row r="14" spans="1:5" ht="18.75">
      <c r="A14" s="2">
        <v>7</v>
      </c>
      <c r="B14" s="4" t="s">
        <v>7</v>
      </c>
      <c r="C14" s="2">
        <v>304.3</v>
      </c>
      <c r="D14" s="2">
        <v>138.6</v>
      </c>
      <c r="E14" s="2">
        <f t="shared" si="0"/>
        <v>-165.70000000000002</v>
      </c>
    </row>
    <row r="15" spans="1:5" ht="18.75">
      <c r="A15" s="7" t="s">
        <v>8</v>
      </c>
      <c r="B15" s="4" t="s">
        <v>9</v>
      </c>
      <c r="C15" s="2">
        <v>205.2</v>
      </c>
      <c r="D15" s="8">
        <v>89.2</v>
      </c>
      <c r="E15" s="2">
        <f t="shared" si="0"/>
        <v>-115.99999999999999</v>
      </c>
    </row>
    <row r="16" spans="1:5" ht="18.75">
      <c r="A16" s="2">
        <v>26</v>
      </c>
      <c r="B16" s="5" t="s">
        <v>13</v>
      </c>
      <c r="C16" s="2">
        <v>52.5</v>
      </c>
      <c r="D16" s="2">
        <v>51.3</v>
      </c>
      <c r="E16" s="9">
        <f t="shared" ref="E16:E19" si="1">D16-C16</f>
        <v>-1.2000000000000028</v>
      </c>
    </row>
    <row r="17" spans="1:14" ht="18.75">
      <c r="A17" s="2">
        <v>27</v>
      </c>
      <c r="B17" s="5" t="s">
        <v>11</v>
      </c>
      <c r="C17" s="2">
        <v>105</v>
      </c>
      <c r="D17" s="2">
        <v>105</v>
      </c>
      <c r="E17" s="9">
        <f t="shared" si="1"/>
        <v>0</v>
      </c>
    </row>
    <row r="18" spans="1:14" ht="18.75">
      <c r="A18" s="2">
        <v>28</v>
      </c>
      <c r="B18" s="5" t="s">
        <v>16</v>
      </c>
      <c r="C18" s="2">
        <v>35700</v>
      </c>
      <c r="D18" s="2">
        <v>35700</v>
      </c>
      <c r="E18" s="9">
        <f t="shared" si="1"/>
        <v>0</v>
      </c>
    </row>
    <row r="19" spans="1:14" ht="18.75">
      <c r="A19" s="2">
        <v>29</v>
      </c>
      <c r="B19" s="5" t="s">
        <v>18</v>
      </c>
      <c r="C19" s="2">
        <v>29552</v>
      </c>
      <c r="D19" s="2">
        <v>26373</v>
      </c>
      <c r="E19" s="9">
        <f t="shared" si="1"/>
        <v>-3179</v>
      </c>
    </row>
    <row r="20" spans="1:14" ht="18.75">
      <c r="A20" s="2"/>
      <c r="B20" s="5"/>
      <c r="C20" s="3"/>
      <c r="D20" s="3"/>
      <c r="E20" s="3"/>
    </row>
    <row r="22" spans="1:14" ht="20.25">
      <c r="J22" s="34"/>
      <c r="K22" s="34"/>
      <c r="L22" s="34"/>
      <c r="M22" s="34"/>
      <c r="N22" s="34"/>
    </row>
    <row r="23" spans="1:14">
      <c r="N23" s="6"/>
    </row>
  </sheetData>
  <mergeCells count="2">
    <mergeCell ref="A1:E1"/>
    <mergeCell ref="J22:N22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G31" sqref="G31"/>
    </sheetView>
  </sheetViews>
  <sheetFormatPr defaultRowHeight="15"/>
  <cols>
    <col min="2" max="2" width="31.28515625" customWidth="1"/>
    <col min="3" max="3" width="10.140625" customWidth="1"/>
    <col min="4" max="4" width="9.85546875" customWidth="1"/>
    <col min="5" max="5" width="15.85546875" customWidth="1"/>
  </cols>
  <sheetData>
    <row r="1" spans="1:5" ht="20.25">
      <c r="A1" s="35" t="s">
        <v>30</v>
      </c>
      <c r="B1" s="35"/>
      <c r="C1" s="35"/>
      <c r="D1" s="35"/>
      <c r="E1" s="35"/>
    </row>
    <row r="2" spans="1:5">
      <c r="E2" s="6"/>
    </row>
    <row r="3" spans="1:5" ht="37.5">
      <c r="A3" s="10" t="s">
        <v>2</v>
      </c>
      <c r="B3" s="10" t="s">
        <v>6</v>
      </c>
      <c r="C3" s="10" t="s">
        <v>0</v>
      </c>
      <c r="D3" s="10" t="s">
        <v>1</v>
      </c>
      <c r="E3" s="11" t="s">
        <v>5</v>
      </c>
    </row>
    <row r="4" spans="1:5" ht="18.75">
      <c r="A4" s="12">
        <v>1</v>
      </c>
      <c r="B4" s="13" t="s">
        <v>19</v>
      </c>
      <c r="C4" s="12">
        <v>2411.5</v>
      </c>
      <c r="D4" s="12">
        <v>2572</v>
      </c>
      <c r="E4" s="12">
        <f>D4-C4</f>
        <v>160.5</v>
      </c>
    </row>
    <row r="5" spans="1:5" ht="18.75">
      <c r="A5" s="12"/>
      <c r="B5" s="13" t="s">
        <v>20</v>
      </c>
      <c r="C5" s="12">
        <v>776</v>
      </c>
      <c r="D5" s="12">
        <v>77.599999999999994</v>
      </c>
      <c r="E5" s="12">
        <f>D5-C5</f>
        <v>-698.4</v>
      </c>
    </row>
    <row r="6" spans="1:5" ht="18.75">
      <c r="A6" s="12">
        <v>2</v>
      </c>
      <c r="B6" s="14" t="s">
        <v>21</v>
      </c>
      <c r="C6" s="12">
        <v>2810.2</v>
      </c>
      <c r="D6" s="12">
        <v>2517.1999999999998</v>
      </c>
      <c r="E6" s="12">
        <f t="shared" ref="E6:E11" si="0">D6-C6</f>
        <v>-293</v>
      </c>
    </row>
    <row r="7" spans="1:5" ht="18.75">
      <c r="A7" s="12"/>
      <c r="B7" s="14" t="s">
        <v>22</v>
      </c>
      <c r="C7" s="12">
        <v>2458.9</v>
      </c>
      <c r="D7" s="12">
        <v>1672.3</v>
      </c>
      <c r="E7" s="12">
        <f t="shared" si="0"/>
        <v>-786.60000000000014</v>
      </c>
    </row>
    <row r="8" spans="1:5" ht="34.9" customHeight="1">
      <c r="A8" s="12">
        <v>3</v>
      </c>
      <c r="B8" s="15" t="s">
        <v>23</v>
      </c>
      <c r="C8" s="12">
        <f>C6-C4</f>
        <v>398.69999999999982</v>
      </c>
      <c r="D8" s="12">
        <f>D6-D4</f>
        <v>-54.800000000000182</v>
      </c>
      <c r="E8" s="12">
        <f t="shared" si="0"/>
        <v>-453.5</v>
      </c>
    </row>
    <row r="9" spans="1:5" ht="34.9" customHeight="1">
      <c r="A9" s="12"/>
      <c r="B9" s="15" t="s">
        <v>24</v>
      </c>
      <c r="C9" s="12">
        <v>1682.9</v>
      </c>
      <c r="D9" s="12">
        <v>1594.7</v>
      </c>
      <c r="E9" s="12">
        <f t="shared" si="0"/>
        <v>-88.200000000000045</v>
      </c>
    </row>
    <row r="10" spans="1:5" ht="18.75">
      <c r="A10" s="12">
        <v>4</v>
      </c>
      <c r="B10" s="14" t="s">
        <v>25</v>
      </c>
      <c r="C10" s="12">
        <v>2730</v>
      </c>
      <c r="D10" s="12">
        <v>2501.3000000000002</v>
      </c>
      <c r="E10" s="12">
        <f t="shared" si="0"/>
        <v>-228.69999999999982</v>
      </c>
    </row>
    <row r="11" spans="1:5" ht="18.75">
      <c r="A11" s="12"/>
      <c r="B11" s="14" t="s">
        <v>26</v>
      </c>
      <c r="C11" s="12">
        <v>2328.6</v>
      </c>
      <c r="D11" s="12">
        <v>1629.4</v>
      </c>
      <c r="E11" s="12">
        <f t="shared" si="0"/>
        <v>-699.19999999999982</v>
      </c>
    </row>
    <row r="12" spans="1:5" ht="18.75">
      <c r="A12" s="12">
        <v>5</v>
      </c>
      <c r="B12" s="15" t="s">
        <v>3</v>
      </c>
      <c r="C12" s="12">
        <v>66.75</v>
      </c>
      <c r="D12" s="12">
        <v>66.75</v>
      </c>
      <c r="E12" s="12">
        <f>D12-C12</f>
        <v>0</v>
      </c>
    </row>
    <row r="13" spans="1:5" ht="33.6" customHeight="1">
      <c r="A13" s="12">
        <v>6</v>
      </c>
      <c r="B13" s="15" t="s">
        <v>4</v>
      </c>
      <c r="C13" s="12">
        <v>63</v>
      </c>
      <c r="D13" s="12">
        <v>62</v>
      </c>
      <c r="E13" s="12">
        <f>D13-C13</f>
        <v>-1</v>
      </c>
    </row>
    <row r="14" spans="1:5" ht="27.6" customHeight="1">
      <c r="A14" s="12">
        <v>7</v>
      </c>
      <c r="B14" s="15" t="s">
        <v>7</v>
      </c>
      <c r="C14" s="12">
        <v>79200</v>
      </c>
      <c r="D14" s="12">
        <v>80000</v>
      </c>
      <c r="E14" s="12">
        <f>D14-C14</f>
        <v>800</v>
      </c>
    </row>
    <row r="15" spans="1:5" ht="20.25">
      <c r="A15" s="35" t="s">
        <v>30</v>
      </c>
      <c r="B15" s="35"/>
      <c r="C15" s="35"/>
      <c r="D15" s="35"/>
      <c r="E15" s="35"/>
    </row>
    <row r="16" spans="1:5">
      <c r="E16" s="6"/>
    </row>
    <row r="17" spans="1:5" ht="37.5">
      <c r="A17" s="10" t="s">
        <v>2</v>
      </c>
      <c r="B17" s="10" t="s">
        <v>6</v>
      </c>
      <c r="C17" s="10" t="s">
        <v>0</v>
      </c>
      <c r="D17" s="10" t="s">
        <v>1</v>
      </c>
      <c r="E17" s="11" t="s">
        <v>5</v>
      </c>
    </row>
    <row r="18" spans="1:5" ht="18.75">
      <c r="A18" s="12">
        <v>1</v>
      </c>
      <c r="B18" s="13" t="s">
        <v>19</v>
      </c>
      <c r="C18" s="12">
        <v>2411.5</v>
      </c>
      <c r="D18" s="12">
        <v>2572</v>
      </c>
      <c r="E18" s="12">
        <f>D18-C18</f>
        <v>160.5</v>
      </c>
    </row>
    <row r="19" spans="1:5" ht="18.75">
      <c r="A19" s="12"/>
      <c r="B19" s="13" t="s">
        <v>20</v>
      </c>
      <c r="C19" s="12">
        <v>776</v>
      </c>
      <c r="D19" s="12">
        <v>77.599999999999994</v>
      </c>
      <c r="E19" s="12">
        <f>D19-C19</f>
        <v>-698.4</v>
      </c>
    </row>
    <row r="20" spans="1:5" ht="18.75">
      <c r="A20" s="12">
        <v>2</v>
      </c>
      <c r="B20" s="14" t="s">
        <v>21</v>
      </c>
      <c r="C20" s="12">
        <v>2810.2</v>
      </c>
      <c r="D20" s="12">
        <v>2517.1999999999998</v>
      </c>
      <c r="E20" s="12">
        <f t="shared" ref="E20:E25" si="1">D20-C20</f>
        <v>-293</v>
      </c>
    </row>
    <row r="21" spans="1:5" ht="18.75">
      <c r="A21" s="12"/>
      <c r="B21" s="14" t="s">
        <v>22</v>
      </c>
      <c r="C21" s="12">
        <v>2458.9</v>
      </c>
      <c r="D21" s="12">
        <v>1672.3</v>
      </c>
      <c r="E21" s="12">
        <f t="shared" si="1"/>
        <v>-786.60000000000014</v>
      </c>
    </row>
    <row r="22" spans="1:5" ht="37.5">
      <c r="A22" s="12">
        <v>3</v>
      </c>
      <c r="B22" s="15" t="s">
        <v>23</v>
      </c>
      <c r="C22" s="12">
        <f>C20-C18</f>
        <v>398.69999999999982</v>
      </c>
      <c r="D22" s="12">
        <f>D20-D18</f>
        <v>-54.800000000000182</v>
      </c>
      <c r="E22" s="12">
        <f t="shared" si="1"/>
        <v>-453.5</v>
      </c>
    </row>
    <row r="23" spans="1:5" ht="37.5">
      <c r="A23" s="12"/>
      <c r="B23" s="15" t="s">
        <v>24</v>
      </c>
      <c r="C23" s="12">
        <v>1682.9</v>
      </c>
      <c r="D23" s="12">
        <v>1594.7</v>
      </c>
      <c r="E23" s="12">
        <f t="shared" si="1"/>
        <v>-88.200000000000045</v>
      </c>
    </row>
    <row r="24" spans="1:5" ht="18.75">
      <c r="A24" s="12">
        <v>4</v>
      </c>
      <c r="B24" s="14" t="s">
        <v>25</v>
      </c>
      <c r="C24" s="12">
        <v>2730</v>
      </c>
      <c r="D24" s="12">
        <v>2501.3000000000002</v>
      </c>
      <c r="E24" s="12">
        <f t="shared" si="1"/>
        <v>-228.69999999999982</v>
      </c>
    </row>
    <row r="25" spans="1:5" ht="18.75">
      <c r="A25" s="12"/>
      <c r="B25" s="14" t="s">
        <v>26</v>
      </c>
      <c r="C25" s="12">
        <v>2328.6</v>
      </c>
      <c r="D25" s="12">
        <v>1629.4</v>
      </c>
      <c r="E25" s="12">
        <f t="shared" si="1"/>
        <v>-699.19999999999982</v>
      </c>
    </row>
    <row r="26" spans="1:5" ht="18.75">
      <c r="A26" s="12">
        <v>5</v>
      </c>
      <c r="B26" s="15" t="s">
        <v>3</v>
      </c>
      <c r="C26" s="12">
        <v>66.75</v>
      </c>
      <c r="D26" s="12">
        <v>66.75</v>
      </c>
      <c r="E26" s="12">
        <f>D26-C26</f>
        <v>0</v>
      </c>
    </row>
    <row r="27" spans="1:5" ht="18.75">
      <c r="A27" s="12">
        <v>6</v>
      </c>
      <c r="B27" s="15" t="s">
        <v>4</v>
      </c>
      <c r="C27" s="12">
        <v>63</v>
      </c>
      <c r="D27" s="12">
        <v>62</v>
      </c>
      <c r="E27" s="12">
        <f>D27-C27</f>
        <v>-1</v>
      </c>
    </row>
    <row r="28" spans="1:5" ht="18.75">
      <c r="A28" s="12">
        <v>7</v>
      </c>
      <c r="B28" s="15" t="s">
        <v>7</v>
      </c>
      <c r="C28" s="12">
        <v>79200</v>
      </c>
      <c r="D28" s="12">
        <v>80000</v>
      </c>
      <c r="E28" s="12">
        <f>D28-C28</f>
        <v>800</v>
      </c>
    </row>
  </sheetData>
  <mergeCells count="2">
    <mergeCell ref="A1:E1"/>
    <mergeCell ref="A15:E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77"/>
  <sheetViews>
    <sheetView tabSelected="1" workbookViewId="0">
      <selection activeCell="C17" sqref="C17"/>
    </sheetView>
  </sheetViews>
  <sheetFormatPr defaultRowHeight="18.75"/>
  <cols>
    <col min="2" max="2" width="32.28515625" customWidth="1"/>
    <col min="3" max="3" width="13.140625" customWidth="1"/>
    <col min="4" max="4" width="11.85546875" customWidth="1"/>
    <col min="5" max="5" width="17.28515625" customWidth="1"/>
    <col min="6" max="6" width="11.5703125" style="21" customWidth="1"/>
  </cols>
  <sheetData>
    <row r="1" spans="1:6" ht="33" customHeight="1">
      <c r="A1" s="37" t="s">
        <v>36</v>
      </c>
      <c r="B1" s="37"/>
      <c r="C1" s="37"/>
      <c r="D1" s="37"/>
      <c r="E1" s="37"/>
    </row>
    <row r="2" spans="1:6" ht="20.25">
      <c r="A2" s="36" t="s">
        <v>32</v>
      </c>
      <c r="B2" s="36"/>
      <c r="C2" s="36"/>
      <c r="D2" s="36"/>
      <c r="E2" s="36"/>
      <c r="F2" s="22"/>
    </row>
    <row r="3" spans="1:6">
      <c r="E3" s="6"/>
    </row>
    <row r="4" spans="1:6" ht="37.5">
      <c r="A4" s="10" t="s">
        <v>2</v>
      </c>
      <c r="B4" s="10" t="s">
        <v>6</v>
      </c>
      <c r="C4" s="10" t="s">
        <v>1</v>
      </c>
      <c r="D4" s="10" t="s">
        <v>37</v>
      </c>
      <c r="E4" s="11" t="s">
        <v>39</v>
      </c>
      <c r="F4" s="23" t="s">
        <v>40</v>
      </c>
    </row>
    <row r="5" spans="1:6">
      <c r="A5" s="12">
        <v>1</v>
      </c>
      <c r="B5" s="13" t="s">
        <v>19</v>
      </c>
      <c r="C5" s="19">
        <v>33606.199999999997</v>
      </c>
      <c r="D5" s="19">
        <v>51913.1</v>
      </c>
      <c r="E5" s="19">
        <f>D5-C5</f>
        <v>18306.900000000001</v>
      </c>
      <c r="F5" s="25">
        <f>D5/C5</f>
        <v>1.5447476953657362</v>
      </c>
    </row>
    <row r="6" spans="1:6">
      <c r="A6" s="12"/>
      <c r="B6" s="13" t="s">
        <v>20</v>
      </c>
      <c r="C6" s="19">
        <v>730.5</v>
      </c>
      <c r="D6" s="19">
        <f>594.2+635</f>
        <v>1229.2</v>
      </c>
      <c r="E6" s="19">
        <f>D6-C6</f>
        <v>498.70000000000005</v>
      </c>
      <c r="F6" s="25">
        <f t="shared" ref="F6:F20" si="0">D6/C6</f>
        <v>1.6826830937713895</v>
      </c>
    </row>
    <row r="7" spans="1:6">
      <c r="A7" s="12">
        <v>2</v>
      </c>
      <c r="B7" s="14" t="s">
        <v>21</v>
      </c>
      <c r="C7" s="19">
        <v>34412.800000000003</v>
      </c>
      <c r="D7" s="19">
        <v>49794.8</v>
      </c>
      <c r="E7" s="19">
        <f t="shared" ref="E7:E14" si="1">D7-C7</f>
        <v>15382</v>
      </c>
      <c r="F7" s="25">
        <f t="shared" si="0"/>
        <v>1.4469848428491723</v>
      </c>
    </row>
    <row r="8" spans="1:6">
      <c r="A8" s="12"/>
      <c r="B8" s="14" t="s">
        <v>22</v>
      </c>
      <c r="C8" s="19">
        <v>7081.5</v>
      </c>
      <c r="D8" s="19">
        <v>2075.3000000000002</v>
      </c>
      <c r="E8" s="19">
        <f t="shared" si="1"/>
        <v>-5006.2</v>
      </c>
      <c r="F8" s="25">
        <f t="shared" si="0"/>
        <v>0.29305938007484295</v>
      </c>
    </row>
    <row r="9" spans="1:6">
      <c r="A9" s="12">
        <v>4</v>
      </c>
      <c r="B9" s="14" t="s">
        <v>25</v>
      </c>
      <c r="C9" s="19">
        <v>34304.9</v>
      </c>
      <c r="D9" s="19">
        <v>49716.4</v>
      </c>
      <c r="E9" s="19">
        <f t="shared" si="1"/>
        <v>15411.5</v>
      </c>
      <c r="F9" s="25">
        <f t="shared" si="0"/>
        <v>1.4492506901346454</v>
      </c>
    </row>
    <row r="10" spans="1:6">
      <c r="A10" s="12"/>
      <c r="B10" s="14" t="s">
        <v>26</v>
      </c>
      <c r="C10" s="19">
        <v>7015.3</v>
      </c>
      <c r="D10" s="19">
        <v>6051.3</v>
      </c>
      <c r="E10" s="19">
        <f t="shared" si="1"/>
        <v>-964</v>
      </c>
      <c r="F10" s="25">
        <f t="shared" si="0"/>
        <v>0.86258606189329035</v>
      </c>
    </row>
    <row r="11" spans="1:6">
      <c r="A11" s="12">
        <v>5</v>
      </c>
      <c r="B11" s="26" t="s">
        <v>3</v>
      </c>
      <c r="C11" s="27">
        <v>719</v>
      </c>
      <c r="D11" s="27">
        <v>694.5</v>
      </c>
      <c r="E11" s="27">
        <f t="shared" si="1"/>
        <v>-24.5</v>
      </c>
      <c r="F11" s="28">
        <f t="shared" si="0"/>
        <v>0.96592489568845619</v>
      </c>
    </row>
    <row r="12" spans="1:6" ht="21" customHeight="1">
      <c r="A12" s="12">
        <v>6</v>
      </c>
      <c r="B12" s="15" t="s">
        <v>4</v>
      </c>
      <c r="C12" s="19">
        <v>690.5</v>
      </c>
      <c r="D12" s="19">
        <v>686</v>
      </c>
      <c r="E12" s="19">
        <f t="shared" si="1"/>
        <v>-4.5</v>
      </c>
      <c r="F12" s="25">
        <f t="shared" si="0"/>
        <v>0.99348298334540186</v>
      </c>
    </row>
    <row r="13" spans="1:6" ht="25.15" customHeight="1">
      <c r="A13" s="12">
        <v>7</v>
      </c>
      <c r="B13" s="15" t="s">
        <v>7</v>
      </c>
      <c r="C13" s="19">
        <v>428.1</v>
      </c>
      <c r="D13" s="19">
        <v>406.7</v>
      </c>
      <c r="E13" s="19">
        <f t="shared" si="1"/>
        <v>-21.400000000000034</v>
      </c>
      <c r="F13" s="25">
        <f t="shared" si="0"/>
        <v>0.95001167951413212</v>
      </c>
    </row>
    <row r="14" spans="1:6" ht="22.9" customHeight="1">
      <c r="A14" s="16" t="s">
        <v>8</v>
      </c>
      <c r="B14" s="15" t="s">
        <v>9</v>
      </c>
      <c r="C14" s="19">
        <v>35.9</v>
      </c>
      <c r="D14" s="19">
        <v>38</v>
      </c>
      <c r="E14" s="19">
        <f t="shared" si="1"/>
        <v>2.1000000000000014</v>
      </c>
      <c r="F14" s="25">
        <f t="shared" si="0"/>
        <v>1.0584958217270195</v>
      </c>
    </row>
    <row r="15" spans="1:6">
      <c r="A15" s="12">
        <v>8</v>
      </c>
      <c r="B15" s="14" t="s">
        <v>13</v>
      </c>
      <c r="C15" s="19">
        <v>328</v>
      </c>
      <c r="D15" s="19">
        <v>328</v>
      </c>
      <c r="E15" s="19">
        <f>D15-C15</f>
        <v>0</v>
      </c>
      <c r="F15" s="25">
        <f t="shared" si="0"/>
        <v>1</v>
      </c>
    </row>
    <row r="16" spans="1:6">
      <c r="A16" s="12">
        <v>9</v>
      </c>
      <c r="B16" s="14" t="s">
        <v>11</v>
      </c>
      <c r="C16" s="19">
        <v>450</v>
      </c>
      <c r="D16" s="19">
        <v>410</v>
      </c>
      <c r="E16" s="19">
        <f t="shared" ref="E16:E20" si="2">D16-C16</f>
        <v>-40</v>
      </c>
      <c r="F16" s="25">
        <f t="shared" si="0"/>
        <v>0.91111111111111109</v>
      </c>
    </row>
    <row r="17" spans="1:6">
      <c r="A17" s="12">
        <v>10</v>
      </c>
      <c r="B17" s="14" t="s">
        <v>16</v>
      </c>
      <c r="C17" s="19">
        <v>146.19999999999999</v>
      </c>
      <c r="D17" s="19">
        <v>139.4</v>
      </c>
      <c r="E17" s="19">
        <f t="shared" si="2"/>
        <v>-6.7999999999999829</v>
      </c>
      <c r="F17" s="25">
        <f t="shared" si="0"/>
        <v>0.9534883720930234</v>
      </c>
    </row>
    <row r="18" spans="1:6">
      <c r="A18" s="16" t="s">
        <v>17</v>
      </c>
      <c r="B18" s="14" t="s">
        <v>18</v>
      </c>
      <c r="C18" s="19">
        <v>144.80000000000001</v>
      </c>
      <c r="D18" s="19">
        <v>139.4</v>
      </c>
      <c r="E18" s="19">
        <f t="shared" si="2"/>
        <v>-5.4000000000000057</v>
      </c>
      <c r="F18" s="25">
        <f t="shared" si="0"/>
        <v>0.96270718232044195</v>
      </c>
    </row>
    <row r="19" spans="1:6" ht="32.25" customHeight="1">
      <c r="A19" s="12">
        <v>11</v>
      </c>
      <c r="B19" s="15" t="s">
        <v>15</v>
      </c>
      <c r="C19" s="19">
        <v>11</v>
      </c>
      <c r="D19" s="19">
        <v>11.37</v>
      </c>
      <c r="E19" s="19">
        <f t="shared" si="2"/>
        <v>0.36999999999999922</v>
      </c>
      <c r="F19" s="25">
        <f t="shared" si="0"/>
        <v>1.0336363636363635</v>
      </c>
    </row>
    <row r="20" spans="1:6" ht="33" customHeight="1">
      <c r="A20" s="12">
        <v>12</v>
      </c>
      <c r="B20" s="15" t="s">
        <v>12</v>
      </c>
      <c r="C20" s="19">
        <v>8.7200000000000006</v>
      </c>
      <c r="D20" s="19">
        <v>10.130000000000001</v>
      </c>
      <c r="E20" s="19">
        <f t="shared" si="2"/>
        <v>1.4100000000000001</v>
      </c>
      <c r="F20" s="25">
        <f t="shared" si="0"/>
        <v>1.161697247706422</v>
      </c>
    </row>
    <row r="21" spans="1:6" ht="20.25">
      <c r="A21" s="36" t="s">
        <v>33</v>
      </c>
      <c r="B21" s="36"/>
      <c r="C21" s="36"/>
      <c r="D21" s="36"/>
      <c r="E21" s="36"/>
      <c r="F21" s="22"/>
    </row>
    <row r="22" spans="1:6">
      <c r="E22" s="6"/>
    </row>
    <row r="23" spans="1:6" ht="37.5">
      <c r="A23" s="10" t="s">
        <v>2</v>
      </c>
      <c r="B23" s="10" t="s">
        <v>6</v>
      </c>
      <c r="C23" s="10" t="s">
        <v>1</v>
      </c>
      <c r="D23" s="10" t="s">
        <v>37</v>
      </c>
      <c r="E23" s="11" t="s">
        <v>39</v>
      </c>
      <c r="F23" s="23" t="str">
        <f>F4</f>
        <v>% 2017р. до 2016р.</v>
      </c>
    </row>
    <row r="24" spans="1:6">
      <c r="A24" s="2">
        <v>1</v>
      </c>
      <c r="B24" s="5" t="s">
        <v>19</v>
      </c>
      <c r="C24" s="20">
        <v>4089.4</v>
      </c>
      <c r="D24" s="20">
        <v>7007.1</v>
      </c>
      <c r="E24" s="20">
        <f>D24-C24</f>
        <v>2917.7000000000003</v>
      </c>
      <c r="F24" s="25">
        <f>D24/C24</f>
        <v>1.7134787499388664</v>
      </c>
    </row>
    <row r="25" spans="1:6">
      <c r="A25" s="2"/>
      <c r="B25" s="5" t="s">
        <v>20</v>
      </c>
      <c r="C25" s="20">
        <v>0</v>
      </c>
      <c r="D25" s="20">
        <f>12+145</f>
        <v>157</v>
      </c>
      <c r="E25" s="20">
        <f>D25-C25</f>
        <v>157</v>
      </c>
      <c r="F25" s="25"/>
    </row>
    <row r="26" spans="1:6">
      <c r="A26" s="2">
        <v>2</v>
      </c>
      <c r="B26" s="3" t="s">
        <v>21</v>
      </c>
      <c r="C26" s="20">
        <v>4486.5</v>
      </c>
      <c r="D26" s="20">
        <v>8442.7000000000007</v>
      </c>
      <c r="E26" s="20">
        <f t="shared" ref="E26:E37" si="3">D26-C26</f>
        <v>3956.2000000000007</v>
      </c>
      <c r="F26" s="25">
        <f t="shared" ref="F26:F37" si="4">D26/C26</f>
        <v>1.8818009584308482</v>
      </c>
    </row>
    <row r="27" spans="1:6">
      <c r="A27" s="2"/>
      <c r="B27" s="3" t="s">
        <v>22</v>
      </c>
      <c r="C27" s="20">
        <v>27</v>
      </c>
      <c r="D27" s="20">
        <v>785.8</v>
      </c>
      <c r="E27" s="20">
        <f t="shared" si="3"/>
        <v>758.8</v>
      </c>
      <c r="F27" s="25">
        <f t="shared" si="4"/>
        <v>29.103703703703701</v>
      </c>
    </row>
    <row r="28" spans="1:6">
      <c r="A28" s="2">
        <v>4</v>
      </c>
      <c r="B28" s="3" t="s">
        <v>25</v>
      </c>
      <c r="C28" s="20">
        <v>4466.8</v>
      </c>
      <c r="D28" s="20">
        <v>8434.2000000000007</v>
      </c>
      <c r="E28" s="20">
        <f t="shared" si="3"/>
        <v>3967.4000000000005</v>
      </c>
      <c r="F28" s="25">
        <f t="shared" si="4"/>
        <v>1.888197367242769</v>
      </c>
    </row>
    <row r="29" spans="1:6">
      <c r="A29" s="2"/>
      <c r="B29" s="3" t="s">
        <v>26</v>
      </c>
      <c r="C29" s="20">
        <v>27</v>
      </c>
      <c r="D29" s="20">
        <v>875</v>
      </c>
      <c r="E29" s="20">
        <f t="shared" si="3"/>
        <v>848</v>
      </c>
      <c r="F29" s="25">
        <f t="shared" si="4"/>
        <v>32.407407407407405</v>
      </c>
    </row>
    <row r="30" spans="1:6">
      <c r="A30" s="2">
        <v>5</v>
      </c>
      <c r="B30" s="29" t="s">
        <v>3</v>
      </c>
      <c r="C30" s="30">
        <v>100.5</v>
      </c>
      <c r="D30" s="30">
        <v>125</v>
      </c>
      <c r="E30" s="30">
        <f t="shared" si="3"/>
        <v>24.5</v>
      </c>
      <c r="F30" s="28">
        <f t="shared" si="4"/>
        <v>1.2437810945273631</v>
      </c>
    </row>
    <row r="31" spans="1:6">
      <c r="A31" s="2">
        <v>6</v>
      </c>
      <c r="B31" s="4" t="s">
        <v>4</v>
      </c>
      <c r="C31" s="20">
        <v>94.25</v>
      </c>
      <c r="D31" s="20">
        <v>102.25</v>
      </c>
      <c r="E31" s="20">
        <f t="shared" si="3"/>
        <v>8</v>
      </c>
      <c r="F31" s="25">
        <f t="shared" si="4"/>
        <v>1.0848806366047745</v>
      </c>
    </row>
    <row r="32" spans="1:6">
      <c r="A32" s="2">
        <v>7</v>
      </c>
      <c r="B32" s="4" t="s">
        <v>7</v>
      </c>
      <c r="C32" s="20">
        <v>3</v>
      </c>
      <c r="D32" s="20">
        <v>64.599999999999994</v>
      </c>
      <c r="E32" s="20">
        <f t="shared" si="3"/>
        <v>61.599999999999994</v>
      </c>
      <c r="F32" s="25">
        <f t="shared" si="4"/>
        <v>21.533333333333331</v>
      </c>
    </row>
    <row r="33" spans="1:6">
      <c r="A33" s="7" t="s">
        <v>8</v>
      </c>
      <c r="B33" s="4" t="s">
        <v>9</v>
      </c>
      <c r="C33" s="20">
        <v>0</v>
      </c>
      <c r="D33" s="20">
        <v>1</v>
      </c>
      <c r="E33" s="20">
        <f t="shared" si="3"/>
        <v>1</v>
      </c>
      <c r="F33" s="25"/>
    </row>
    <row r="34" spans="1:6">
      <c r="A34" s="2">
        <v>20</v>
      </c>
      <c r="B34" s="5" t="s">
        <v>13</v>
      </c>
      <c r="C34" s="20">
        <v>126.8</v>
      </c>
      <c r="D34" s="20">
        <v>158</v>
      </c>
      <c r="E34" s="20">
        <f t="shared" si="3"/>
        <v>31.200000000000003</v>
      </c>
      <c r="F34" s="25">
        <f t="shared" si="4"/>
        <v>1.2460567823343849</v>
      </c>
    </row>
    <row r="35" spans="1:6">
      <c r="A35" s="2">
        <v>21</v>
      </c>
      <c r="B35" s="5" t="s">
        <v>14</v>
      </c>
      <c r="C35" s="20">
        <v>12</v>
      </c>
      <c r="D35" s="20">
        <v>13</v>
      </c>
      <c r="E35" s="20">
        <f t="shared" si="3"/>
        <v>1</v>
      </c>
      <c r="F35" s="25">
        <f t="shared" si="4"/>
        <v>1.0833333333333333</v>
      </c>
    </row>
    <row r="36" spans="1:6">
      <c r="A36" s="2">
        <v>22</v>
      </c>
      <c r="B36" s="5" t="s">
        <v>16</v>
      </c>
      <c r="C36" s="20">
        <v>4.0999999999999996</v>
      </c>
      <c r="D36" s="20">
        <v>4.4000000000000004</v>
      </c>
      <c r="E36" s="20">
        <f t="shared" si="3"/>
        <v>0.30000000000000071</v>
      </c>
      <c r="F36" s="25">
        <f t="shared" si="4"/>
        <v>1.0731707317073174</v>
      </c>
    </row>
    <row r="37" spans="1:6">
      <c r="A37" s="2">
        <v>23</v>
      </c>
      <c r="B37" s="5" t="s">
        <v>18</v>
      </c>
      <c r="C37" s="20">
        <v>4.0999999999999996</v>
      </c>
      <c r="D37" s="20">
        <v>4.4000000000000004</v>
      </c>
      <c r="E37" s="20">
        <f t="shared" si="3"/>
        <v>0.30000000000000071</v>
      </c>
      <c r="F37" s="25">
        <f t="shared" si="4"/>
        <v>1.0731707317073174</v>
      </c>
    </row>
    <row r="38" spans="1:6" ht="20.25">
      <c r="A38" s="36" t="s">
        <v>34</v>
      </c>
      <c r="B38" s="36"/>
      <c r="C38" s="36"/>
      <c r="D38" s="36"/>
      <c r="E38" s="36"/>
      <c r="F38" s="22"/>
    </row>
    <row r="39" spans="1:6">
      <c r="E39" s="6"/>
    </row>
    <row r="40" spans="1:6" ht="37.5">
      <c r="A40" s="10" t="s">
        <v>2</v>
      </c>
      <c r="B40" s="10" t="s">
        <v>6</v>
      </c>
      <c r="C40" s="10" t="s">
        <v>1</v>
      </c>
      <c r="D40" s="10" t="s">
        <v>38</v>
      </c>
      <c r="E40" s="11" t="s">
        <v>39</v>
      </c>
      <c r="F40" s="23" t="s">
        <v>41</v>
      </c>
    </row>
    <row r="41" spans="1:6">
      <c r="A41" s="2">
        <v>1</v>
      </c>
      <c r="B41" s="5" t="s">
        <v>19</v>
      </c>
      <c r="C41" s="20">
        <v>10750.9</v>
      </c>
      <c r="D41" s="20">
        <v>15081.4</v>
      </c>
      <c r="E41" s="20">
        <f>D41-C41</f>
        <v>4330.5</v>
      </c>
      <c r="F41" s="25">
        <f>D41/C41</f>
        <v>1.4028034862197583</v>
      </c>
    </row>
    <row r="42" spans="1:6">
      <c r="A42" s="2"/>
      <c r="B42" s="5" t="s">
        <v>20</v>
      </c>
      <c r="C42" s="20">
        <v>65</v>
      </c>
      <c r="D42" s="20">
        <f>102+150</f>
        <v>252</v>
      </c>
      <c r="E42" s="20">
        <f>D42-C42</f>
        <v>187</v>
      </c>
      <c r="F42" s="25">
        <f t="shared" ref="F42:F56" si="5">D42/C42</f>
        <v>3.8769230769230769</v>
      </c>
    </row>
    <row r="43" spans="1:6">
      <c r="A43" s="2">
        <v>2</v>
      </c>
      <c r="B43" s="3" t="s">
        <v>21</v>
      </c>
      <c r="C43" s="20">
        <v>12061.1</v>
      </c>
      <c r="D43" s="20">
        <v>16952.5</v>
      </c>
      <c r="E43" s="20">
        <f t="shared" ref="E43:E56" si="6">D43-C43</f>
        <v>4891.3999999999996</v>
      </c>
      <c r="F43" s="25">
        <f t="shared" si="5"/>
        <v>1.4055517324290487</v>
      </c>
    </row>
    <row r="44" spans="1:6">
      <c r="A44" s="2"/>
      <c r="B44" s="3" t="s">
        <v>22</v>
      </c>
      <c r="C44" s="20">
        <v>323.10000000000002</v>
      </c>
      <c r="D44" s="20">
        <v>752.7</v>
      </c>
      <c r="E44" s="20">
        <f t="shared" si="6"/>
        <v>429.6</v>
      </c>
      <c r="F44" s="25">
        <f t="shared" si="5"/>
        <v>2.329619312906221</v>
      </c>
    </row>
    <row r="45" spans="1:6">
      <c r="A45" s="2">
        <v>4</v>
      </c>
      <c r="B45" s="3" t="s">
        <v>25</v>
      </c>
      <c r="C45" s="20">
        <v>12009.2</v>
      </c>
      <c r="D45" s="20">
        <v>16952.5</v>
      </c>
      <c r="E45" s="20">
        <f t="shared" si="6"/>
        <v>4943.2999999999993</v>
      </c>
      <c r="F45" s="25">
        <f t="shared" si="5"/>
        <v>1.4116260866668886</v>
      </c>
    </row>
    <row r="46" spans="1:6">
      <c r="A46" s="2"/>
      <c r="B46" s="3" t="s">
        <v>26</v>
      </c>
      <c r="C46" s="20">
        <v>270.8</v>
      </c>
      <c r="D46" s="20">
        <v>1025.7</v>
      </c>
      <c r="E46" s="20">
        <f t="shared" si="6"/>
        <v>754.90000000000009</v>
      </c>
      <c r="F46" s="25">
        <f t="shared" si="5"/>
        <v>3.787666174298375</v>
      </c>
    </row>
    <row r="47" spans="1:6">
      <c r="A47" s="2">
        <v>5</v>
      </c>
      <c r="B47" s="4" t="s">
        <v>3</v>
      </c>
      <c r="C47" s="20">
        <v>219</v>
      </c>
      <c r="D47" s="20">
        <v>219</v>
      </c>
      <c r="E47" s="20">
        <f t="shared" si="6"/>
        <v>0</v>
      </c>
      <c r="F47" s="25">
        <f t="shared" si="5"/>
        <v>1</v>
      </c>
    </row>
    <row r="48" spans="1:6">
      <c r="A48" s="2">
        <v>6</v>
      </c>
      <c r="B48" s="4" t="s">
        <v>4</v>
      </c>
      <c r="C48" s="20">
        <v>206.75</v>
      </c>
      <c r="D48" s="20">
        <v>207.75</v>
      </c>
      <c r="E48" s="20">
        <f t="shared" si="6"/>
        <v>1</v>
      </c>
      <c r="F48" s="25">
        <f t="shared" si="5"/>
        <v>1.0048367593712213</v>
      </c>
    </row>
    <row r="49" spans="1:6">
      <c r="A49" s="2">
        <v>7</v>
      </c>
      <c r="B49" s="4" t="s">
        <v>7</v>
      </c>
      <c r="C49" s="20">
        <v>138.6</v>
      </c>
      <c r="D49" s="20">
        <v>164.6</v>
      </c>
      <c r="E49" s="20">
        <f t="shared" si="6"/>
        <v>26</v>
      </c>
      <c r="F49" s="25">
        <f t="shared" si="5"/>
        <v>1.1875901875901875</v>
      </c>
    </row>
    <row r="50" spans="1:6">
      <c r="A50" s="7" t="s">
        <v>8</v>
      </c>
      <c r="B50" s="4" t="s">
        <v>9</v>
      </c>
      <c r="C50" s="20">
        <v>89.2</v>
      </c>
      <c r="D50" s="20">
        <v>126.7</v>
      </c>
      <c r="E50" s="20">
        <f t="shared" si="6"/>
        <v>37.5</v>
      </c>
      <c r="F50" s="25">
        <f t="shared" si="5"/>
        <v>1.4204035874439462</v>
      </c>
    </row>
    <row r="51" spans="1:6">
      <c r="A51" s="2">
        <v>26</v>
      </c>
      <c r="B51" s="5" t="s">
        <v>13</v>
      </c>
      <c r="C51" s="20">
        <v>51.3</v>
      </c>
      <c r="D51" s="20">
        <v>45.1</v>
      </c>
      <c r="E51" s="24">
        <f t="shared" si="6"/>
        <v>-6.1999999999999957</v>
      </c>
      <c r="F51" s="25">
        <f t="shared" si="5"/>
        <v>0.87914230019493189</v>
      </c>
    </row>
    <row r="52" spans="1:6">
      <c r="A52" s="2">
        <v>27</v>
      </c>
      <c r="B52" s="5" t="s">
        <v>11</v>
      </c>
      <c r="C52" s="20">
        <v>105</v>
      </c>
      <c r="D52" s="20">
        <v>105</v>
      </c>
      <c r="E52" s="24">
        <f t="shared" si="6"/>
        <v>0</v>
      </c>
      <c r="F52" s="25">
        <f t="shared" si="5"/>
        <v>1</v>
      </c>
    </row>
    <row r="53" spans="1:6">
      <c r="A53" s="2">
        <v>28</v>
      </c>
      <c r="B53" s="5" t="s">
        <v>16</v>
      </c>
      <c r="C53" s="20">
        <v>35.700000000000003</v>
      </c>
      <c r="D53" s="20">
        <v>29.4</v>
      </c>
      <c r="E53" s="24">
        <f t="shared" si="6"/>
        <v>-6.3000000000000043</v>
      </c>
      <c r="F53" s="25">
        <f t="shared" si="5"/>
        <v>0.82352941176470573</v>
      </c>
    </row>
    <row r="54" spans="1:6">
      <c r="A54" s="2">
        <v>29</v>
      </c>
      <c r="B54" s="5" t="s">
        <v>18</v>
      </c>
      <c r="C54" s="20">
        <v>26.4</v>
      </c>
      <c r="D54" s="20">
        <v>29.4</v>
      </c>
      <c r="E54" s="24">
        <f t="shared" si="6"/>
        <v>3</v>
      </c>
      <c r="F54" s="25">
        <f t="shared" si="5"/>
        <v>1.1136363636363635</v>
      </c>
    </row>
    <row r="55" spans="1:6" ht="37.5">
      <c r="A55" s="12">
        <v>11</v>
      </c>
      <c r="B55" s="15" t="s">
        <v>15</v>
      </c>
      <c r="C55" s="19">
        <v>17.63</v>
      </c>
      <c r="D55" s="19">
        <v>21.21</v>
      </c>
      <c r="E55" s="19">
        <f t="shared" si="6"/>
        <v>3.5800000000000018</v>
      </c>
      <c r="F55" s="25">
        <f t="shared" si="5"/>
        <v>1.2030629608621668</v>
      </c>
    </row>
    <row r="56" spans="1:6" ht="37.5">
      <c r="A56" s="12">
        <v>12</v>
      </c>
      <c r="B56" s="15" t="s">
        <v>12</v>
      </c>
      <c r="C56" s="19">
        <v>7.36</v>
      </c>
      <c r="D56" s="19">
        <v>8.41</v>
      </c>
      <c r="E56" s="19">
        <f t="shared" si="6"/>
        <v>1.0499999999999998</v>
      </c>
      <c r="F56" s="25">
        <f t="shared" si="5"/>
        <v>1.1426630434782608</v>
      </c>
    </row>
    <row r="57" spans="1:6" ht="20.25">
      <c r="A57" s="36" t="s">
        <v>35</v>
      </c>
      <c r="B57" s="36"/>
      <c r="C57" s="36"/>
      <c r="D57" s="36"/>
      <c r="E57" s="36"/>
      <c r="F57" s="22"/>
    </row>
    <row r="58" spans="1:6">
      <c r="E58" s="6"/>
    </row>
    <row r="59" spans="1:6" ht="37.5">
      <c r="A59" s="10" t="s">
        <v>2</v>
      </c>
      <c r="B59" s="10" t="s">
        <v>6</v>
      </c>
      <c r="C59" s="10" t="s">
        <v>1</v>
      </c>
      <c r="D59" s="10" t="s">
        <v>37</v>
      </c>
      <c r="E59" s="11" t="s">
        <v>39</v>
      </c>
      <c r="F59" s="23" t="str">
        <f>F40</f>
        <v>%2017р. до 2016р.</v>
      </c>
    </row>
    <row r="60" spans="1:6">
      <c r="A60" s="12">
        <v>1</v>
      </c>
      <c r="B60" s="13" t="s">
        <v>19</v>
      </c>
      <c r="C60" s="19">
        <v>2572</v>
      </c>
      <c r="D60" s="19">
        <v>3859.8</v>
      </c>
      <c r="E60" s="19">
        <f>D60-C60</f>
        <v>1287.8000000000002</v>
      </c>
      <c r="F60" s="25">
        <f>D60/C60</f>
        <v>1.5006998444790047</v>
      </c>
    </row>
    <row r="61" spans="1:6">
      <c r="A61" s="12"/>
      <c r="B61" s="13" t="s">
        <v>20</v>
      </c>
      <c r="C61" s="19">
        <v>77.599999999999994</v>
      </c>
      <c r="D61" s="19">
        <f>78.2+990</f>
        <v>1068.2</v>
      </c>
      <c r="E61" s="19">
        <f>D61-C61</f>
        <v>990.6</v>
      </c>
      <c r="F61" s="25">
        <f t="shared" ref="F61:F67" si="7">D61/C61</f>
        <v>13.765463917525775</v>
      </c>
    </row>
    <row r="62" spans="1:6">
      <c r="A62" s="12">
        <v>2</v>
      </c>
      <c r="B62" s="14" t="s">
        <v>21</v>
      </c>
      <c r="C62" s="19">
        <v>2517.1999999999998</v>
      </c>
      <c r="D62" s="19">
        <v>3903.5</v>
      </c>
      <c r="E62" s="19">
        <f t="shared" ref="E62:E65" si="8">D62-C62</f>
        <v>1386.3000000000002</v>
      </c>
      <c r="F62" s="25">
        <f t="shared" si="7"/>
        <v>1.5507309709200701</v>
      </c>
    </row>
    <row r="63" spans="1:6">
      <c r="A63" s="12"/>
      <c r="B63" s="14" t="s">
        <v>22</v>
      </c>
      <c r="C63" s="19">
        <v>1672.3</v>
      </c>
      <c r="D63" s="19">
        <v>1585.3</v>
      </c>
      <c r="E63" s="19">
        <f t="shared" si="8"/>
        <v>-87</v>
      </c>
      <c r="F63" s="25">
        <f t="shared" si="7"/>
        <v>0.94797584165520543</v>
      </c>
    </row>
    <row r="64" spans="1:6">
      <c r="A64" s="12">
        <v>4</v>
      </c>
      <c r="B64" s="14" t="s">
        <v>25</v>
      </c>
      <c r="C64" s="19">
        <v>2501.3000000000002</v>
      </c>
      <c r="D64" s="19">
        <v>3902.7</v>
      </c>
      <c r="E64" s="19">
        <f t="shared" si="8"/>
        <v>1401.3999999999996</v>
      </c>
      <c r="F64" s="25">
        <f t="shared" si="7"/>
        <v>1.5602686602966456</v>
      </c>
    </row>
    <row r="65" spans="1:6">
      <c r="A65" s="12"/>
      <c r="B65" s="14" t="s">
        <v>26</v>
      </c>
      <c r="C65" s="19">
        <v>1629.4</v>
      </c>
      <c r="D65" s="19">
        <v>2286.1999999999998</v>
      </c>
      <c r="E65" s="19">
        <f t="shared" si="8"/>
        <v>656.79999999999973</v>
      </c>
      <c r="F65" s="25">
        <f t="shared" si="7"/>
        <v>1.4030931631275314</v>
      </c>
    </row>
    <row r="66" spans="1:6">
      <c r="A66" s="12">
        <v>5</v>
      </c>
      <c r="B66" s="15" t="s">
        <v>3</v>
      </c>
      <c r="C66" s="19">
        <v>66.75</v>
      </c>
      <c r="D66" s="19">
        <v>66.75</v>
      </c>
      <c r="E66" s="19">
        <f>D66-C66</f>
        <v>0</v>
      </c>
      <c r="F66" s="25">
        <f t="shared" si="7"/>
        <v>1</v>
      </c>
    </row>
    <row r="67" spans="1:6">
      <c r="A67" s="12">
        <v>6</v>
      </c>
      <c r="B67" s="15" t="s">
        <v>4</v>
      </c>
      <c r="C67" s="19">
        <v>62</v>
      </c>
      <c r="D67" s="19">
        <v>63</v>
      </c>
      <c r="E67" s="19">
        <f>D67-C67</f>
        <v>1</v>
      </c>
      <c r="F67" s="25">
        <f t="shared" si="7"/>
        <v>1.0161290322580645</v>
      </c>
    </row>
    <row r="68" spans="1:6">
      <c r="A68" s="38" t="s">
        <v>42</v>
      </c>
      <c r="B68" s="38"/>
      <c r="C68" s="38"/>
      <c r="D68" s="38"/>
      <c r="E68" s="38"/>
      <c r="F68" s="32"/>
    </row>
    <row r="69" spans="1:6" ht="18" customHeight="1">
      <c r="A69" s="42" t="s">
        <v>46</v>
      </c>
      <c r="B69" s="42"/>
      <c r="C69" s="42"/>
      <c r="D69" s="42"/>
      <c r="E69" s="42"/>
      <c r="F69" s="42"/>
    </row>
    <row r="70" spans="1:6" ht="18.75" customHeight="1">
      <c r="A70" s="42"/>
      <c r="B70" s="42"/>
      <c r="C70" s="42"/>
      <c r="D70" s="42"/>
      <c r="E70" s="42"/>
      <c r="F70" s="42"/>
    </row>
    <row r="71" spans="1:6" ht="18.75" customHeight="1">
      <c r="A71" s="42"/>
      <c r="B71" s="42"/>
      <c r="C71" s="42"/>
      <c r="D71" s="42"/>
      <c r="E71" s="42"/>
      <c r="F71" s="42"/>
    </row>
    <row r="72" spans="1:6" ht="18.75" customHeight="1">
      <c r="A72" s="42"/>
      <c r="B72" s="42"/>
      <c r="C72" s="42"/>
      <c r="D72" s="42"/>
      <c r="E72" s="42"/>
      <c r="F72" s="42"/>
    </row>
    <row r="73" spans="1:6" ht="54.75" customHeight="1">
      <c r="A73" s="42"/>
      <c r="B73" s="42"/>
      <c r="C73" s="42"/>
      <c r="D73" s="42"/>
      <c r="E73" s="42"/>
      <c r="F73" s="42"/>
    </row>
    <row r="74" spans="1:6" ht="54.6" hidden="1" customHeight="1">
      <c r="A74" s="42"/>
      <c r="B74" s="42"/>
      <c r="C74" s="42"/>
      <c r="D74" s="42"/>
      <c r="E74" s="42"/>
      <c r="F74" s="42"/>
    </row>
    <row r="75" spans="1:6">
      <c r="A75" s="39" t="s">
        <v>44</v>
      </c>
      <c r="B75" s="39"/>
      <c r="C75" s="39"/>
      <c r="D75" s="39"/>
      <c r="E75" s="39"/>
      <c r="F75" s="31"/>
    </row>
    <row r="76" spans="1:6" ht="57" customHeight="1">
      <c r="A76" s="40" t="s">
        <v>45</v>
      </c>
      <c r="B76" s="40"/>
      <c r="C76" s="40"/>
      <c r="D76" s="40"/>
      <c r="E76" s="33" t="s">
        <v>43</v>
      </c>
      <c r="F76" s="33"/>
    </row>
    <row r="77" spans="1:6" ht="63.6" customHeight="1">
      <c r="A77" s="41"/>
      <c r="B77" s="41"/>
      <c r="C77" s="41"/>
      <c r="D77" s="41"/>
      <c r="E77" s="33"/>
      <c r="F77" s="33"/>
    </row>
  </sheetData>
  <mergeCells count="10">
    <mergeCell ref="A68:E68"/>
    <mergeCell ref="A75:E75"/>
    <mergeCell ref="A76:D76"/>
    <mergeCell ref="A77:D77"/>
    <mergeCell ref="A69:F74"/>
    <mergeCell ref="A2:E2"/>
    <mergeCell ref="A21:E21"/>
    <mergeCell ref="A38:E38"/>
    <mergeCell ref="A57:E57"/>
    <mergeCell ref="A1:E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охорона здор.</vt:lpstr>
      <vt:lpstr>цмл</vt:lpstr>
      <vt:lpstr>цпмсд</vt:lpstr>
      <vt:lpstr>пологовий буд</vt:lpstr>
      <vt:lpstr>стоматка</vt:lpstr>
      <vt:lpstr>охор.разом</vt:lpstr>
      <vt:lpstr>'охорона здор.'!Область_печати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2018-02-15T09:01:22Z</cp:lastPrinted>
  <dcterms:created xsi:type="dcterms:W3CDTF">2017-02-13T08:39:11Z</dcterms:created>
  <dcterms:modified xsi:type="dcterms:W3CDTF">2018-03-23T13:53:54Z</dcterms:modified>
</cp:coreProperties>
</file>