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25" i="1"/>
  <c r="J25"/>
  <c r="I25"/>
  <c r="H25"/>
  <c r="O8"/>
  <c r="O9"/>
  <c r="O10"/>
  <c r="O11"/>
  <c r="O12"/>
  <c r="O13"/>
  <c r="O14"/>
  <c r="O15"/>
  <c r="O16"/>
  <c r="O17"/>
  <c r="O18"/>
  <c r="O19"/>
  <c r="O20"/>
  <c r="O21"/>
  <c r="O22"/>
  <c r="O23"/>
  <c r="O24"/>
  <c r="O26"/>
  <c r="O27"/>
  <c r="O28"/>
  <c r="O29"/>
  <c r="O30"/>
  <c r="O31"/>
  <c r="O32"/>
  <c r="O33"/>
  <c r="O35"/>
  <c r="O36"/>
  <c r="O37"/>
  <c r="O38"/>
  <c r="O39"/>
  <c r="O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5"/>
  <c r="N36"/>
  <c r="N37"/>
  <c r="N39"/>
  <c r="N7"/>
  <c r="M8"/>
  <c r="M9"/>
  <c r="M12"/>
  <c r="M14"/>
  <c r="M15"/>
  <c r="M16"/>
  <c r="M19"/>
  <c r="M20"/>
  <c r="M21"/>
  <c r="M22"/>
  <c r="M23"/>
  <c r="M24"/>
  <c r="M25"/>
  <c r="M26"/>
  <c r="M28"/>
  <c r="M29"/>
  <c r="M31"/>
  <c r="M32"/>
  <c r="M33"/>
  <c r="M35"/>
  <c r="M36"/>
  <c r="M39"/>
  <c r="M7"/>
  <c r="L8"/>
  <c r="L9"/>
  <c r="L12"/>
  <c r="L14"/>
  <c r="L15"/>
  <c r="L16"/>
  <c r="L19"/>
  <c r="L20"/>
  <c r="L21"/>
  <c r="L22"/>
  <c r="L23"/>
  <c r="L24"/>
  <c r="L25"/>
  <c r="L26"/>
  <c r="L28"/>
  <c r="L29"/>
  <c r="L31"/>
  <c r="L32"/>
  <c r="L33"/>
  <c r="L35"/>
  <c r="L36"/>
  <c r="L39"/>
  <c r="L7"/>
  <c r="G20"/>
  <c r="K20" s="1"/>
  <c r="F20"/>
  <c r="E20"/>
  <c r="D20"/>
  <c r="C20"/>
  <c r="K39"/>
  <c r="J39"/>
  <c r="I39"/>
  <c r="H39"/>
  <c r="K38"/>
  <c r="K37"/>
  <c r="J37"/>
  <c r="K36"/>
  <c r="J36"/>
  <c r="I36"/>
  <c r="H36"/>
  <c r="K35"/>
  <c r="J35"/>
  <c r="I35"/>
  <c r="H35"/>
  <c r="K33"/>
  <c r="J33"/>
  <c r="I33"/>
  <c r="H33"/>
  <c r="K32"/>
  <c r="J32"/>
  <c r="I32"/>
  <c r="H32"/>
  <c r="K31"/>
  <c r="J31"/>
  <c r="I31"/>
  <c r="H31"/>
  <c r="K30"/>
  <c r="J30"/>
  <c r="K29"/>
  <c r="J29"/>
  <c r="I29"/>
  <c r="H29"/>
  <c r="K27"/>
  <c r="J27"/>
  <c r="K26"/>
  <c r="J26"/>
  <c r="I26"/>
  <c r="H26"/>
  <c r="K24"/>
  <c r="J24"/>
  <c r="I24"/>
  <c r="H24"/>
  <c r="K23"/>
  <c r="J23"/>
  <c r="I23"/>
  <c r="H23"/>
  <c r="D28"/>
  <c r="E28"/>
  <c r="F28"/>
  <c r="G28"/>
  <c r="J28" s="1"/>
  <c r="C28"/>
  <c r="D25"/>
  <c r="E25"/>
  <c r="F25"/>
  <c r="G25"/>
  <c r="O25" s="1"/>
  <c r="C25"/>
  <c r="K8"/>
  <c r="K9"/>
  <c r="K10"/>
  <c r="K11"/>
  <c r="K12"/>
  <c r="K13"/>
  <c r="K14"/>
  <c r="K15"/>
  <c r="K16"/>
  <c r="K17"/>
  <c r="K18"/>
  <c r="K19"/>
  <c r="K21"/>
  <c r="K22"/>
  <c r="K7"/>
  <c r="J8"/>
  <c r="J9"/>
  <c r="J10"/>
  <c r="J11"/>
  <c r="J12"/>
  <c r="J13"/>
  <c r="J14"/>
  <c r="J15"/>
  <c r="J16"/>
  <c r="J17"/>
  <c r="J18"/>
  <c r="J19"/>
  <c r="J21"/>
  <c r="J22"/>
  <c r="J7"/>
  <c r="I8"/>
  <c r="I9"/>
  <c r="I12"/>
  <c r="I14"/>
  <c r="I15"/>
  <c r="I16"/>
  <c r="I19"/>
  <c r="I21"/>
  <c r="I22"/>
  <c r="I7"/>
  <c r="H28" l="1"/>
  <c r="I20"/>
  <c r="J20"/>
  <c r="I28"/>
  <c r="K28"/>
  <c r="H9"/>
  <c r="H12"/>
  <c r="H14"/>
  <c r="H15"/>
  <c r="H16"/>
  <c r="H19"/>
  <c r="H20"/>
  <c r="H21"/>
  <c r="H22"/>
  <c r="H8"/>
  <c r="H7"/>
</calcChain>
</file>

<file path=xl/sharedStrings.xml><?xml version="1.0" encoding="utf-8"?>
<sst xmlns="http://schemas.openxmlformats.org/spreadsheetml/2006/main" count="52" uniqueCount="42">
  <si>
    <t>Показники</t>
  </si>
  <si>
    <t>% 2017 року до років</t>
  </si>
  <si>
    <t>Роки</t>
  </si>
  <si>
    <t xml:space="preserve"> -Податок на доходи фізичних осіб</t>
  </si>
  <si>
    <t xml:space="preserve">  - Плата за землю</t>
  </si>
  <si>
    <t xml:space="preserve">  -Єдиний податок </t>
  </si>
  <si>
    <t xml:space="preserve"> - Акцизний податок </t>
  </si>
  <si>
    <t>Трансферти всього, в т.ч.</t>
  </si>
  <si>
    <t>- Освітня субвенція</t>
  </si>
  <si>
    <t>- Медична субвенція</t>
  </si>
  <si>
    <t xml:space="preserve">- Інші субвенції </t>
  </si>
  <si>
    <t>Загальна сума доходів</t>
  </si>
  <si>
    <t>Культуру</t>
  </si>
  <si>
    <t>Освіту, в т.ч. за рахунок</t>
  </si>
  <si>
    <t>коштів міського бюджету</t>
  </si>
  <si>
    <t>освітньої субвенції</t>
  </si>
  <si>
    <t>Охорону здоров’я, в т.ч. за рахунок</t>
  </si>
  <si>
    <t>медичної субвенції</t>
  </si>
  <si>
    <t>Фізичну культуру і спорт</t>
  </si>
  <si>
    <t>Заклади соціального захисту</t>
  </si>
  <si>
    <t>Загальна сума видатків, в т.ч. на:</t>
  </si>
  <si>
    <t>Динаміка</t>
  </si>
  <si>
    <t>Всього власних доходів</t>
  </si>
  <si>
    <t>в т.ч. доходи бюджету розвитку</t>
  </si>
  <si>
    <t>- Соціальні програми</t>
  </si>
  <si>
    <t>Видатки бюджету розвитку</t>
  </si>
  <si>
    <t>-</t>
  </si>
  <si>
    <t>№ п/п</t>
  </si>
  <si>
    <t>Всього доходи загальн.фонду, в т.ч.</t>
  </si>
  <si>
    <t>- ПНП підпр.комунальної власності</t>
  </si>
  <si>
    <t xml:space="preserve"> - Податок на нерухоме майно</t>
  </si>
  <si>
    <t xml:space="preserve">-Базова дотація </t>
  </si>
  <si>
    <t>Всього доходи спеціального фонду</t>
  </si>
  <si>
    <t>Фінансування міських програм, в т.ч.</t>
  </si>
  <si>
    <t>- Фінанс.підтримка комун.підприємств</t>
  </si>
  <si>
    <t>в т.ч. придбання техніки для КП</t>
  </si>
  <si>
    <t>2014 до 2013, %</t>
  </si>
  <si>
    <t>2015 до 2014, %</t>
  </si>
  <si>
    <t>2016 до 2015, %</t>
  </si>
  <si>
    <t>2017 до 2016, %</t>
  </si>
  <si>
    <t>надходжень і витрат бюджету м. Ніжина за 2013-2017 роки                          тис. грн.</t>
  </si>
  <si>
    <t>Житлово-комунальне госп-во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</si>
</sst>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vertical="justify"/>
    </xf>
    <xf numFmtId="164" fontId="5" fillId="2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6" fillId="0" borderId="1" xfId="0" applyFont="1" applyBorder="1" applyAlignment="1">
      <alignment horizontal="justify" vertical="justify"/>
    </xf>
    <xf numFmtId="164" fontId="6" fillId="2" borderId="1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0" borderId="0" xfId="0" applyFont="1"/>
    <xf numFmtId="49" fontId="6" fillId="0" borderId="1" xfId="0" applyNumberFormat="1" applyFont="1" applyBorder="1" applyAlignment="1">
      <alignment horizontal="left" vertical="justify"/>
    </xf>
    <xf numFmtId="49" fontId="6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vertical="justify"/>
    </xf>
    <xf numFmtId="49" fontId="6" fillId="0" borderId="1" xfId="0" applyNumberFormat="1" applyFont="1" applyBorder="1" applyAlignment="1">
      <alignment vertical="justify"/>
    </xf>
    <xf numFmtId="0" fontId="6" fillId="0" borderId="1" xfId="0" applyFont="1" applyBorder="1" applyAlignment="1">
      <alignment horizontal="left" vertical="justify"/>
    </xf>
    <xf numFmtId="0" fontId="5" fillId="0" borderId="1" xfId="0" applyFont="1" applyBorder="1" applyAlignment="1">
      <alignment horizontal="justify" vertical="justify"/>
    </xf>
    <xf numFmtId="165" fontId="5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justify" vertical="justify"/>
    </xf>
    <xf numFmtId="0" fontId="6" fillId="0" borderId="0" xfId="0" applyFont="1" applyAlignment="1">
      <alignment horizontal="left"/>
    </xf>
    <xf numFmtId="0" fontId="5" fillId="0" borderId="1" xfId="0" applyFont="1" applyBorder="1" applyAlignment="1">
      <alignment horizontal="justify" vertical="justify"/>
    </xf>
    <xf numFmtId="0" fontId="1" fillId="0" borderId="3" xfId="0" applyFont="1" applyBorder="1" applyAlignment="1">
      <alignment vertical="justify"/>
    </xf>
    <xf numFmtId="0" fontId="1" fillId="0" borderId="4" xfId="0" applyFont="1" applyBorder="1" applyAlignment="1">
      <alignment vertical="justify"/>
    </xf>
    <xf numFmtId="0" fontId="1" fillId="0" borderId="5" xfId="0" applyFont="1" applyBorder="1" applyAlignment="1">
      <alignment vertical="justify"/>
    </xf>
    <xf numFmtId="0" fontId="4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justify" vertical="justify"/>
    </xf>
    <xf numFmtId="0" fontId="5" fillId="2" borderId="1" xfId="0" applyFont="1" applyFill="1" applyBorder="1" applyAlignment="1">
      <alignment horizontal="justify" vertical="justify"/>
    </xf>
    <xf numFmtId="0" fontId="5" fillId="0" borderId="1" xfId="0" applyFont="1" applyBorder="1" applyAlignment="1">
      <alignment horizontal="justify" vertical="justify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9"/>
  <sheetViews>
    <sheetView tabSelected="1" workbookViewId="0">
      <pane xSplit="2" ySplit="6" topLeftCell="C10" activePane="bottomRight" state="frozen"/>
      <selection pane="topRight" activeCell="C1" sqref="C1"/>
      <selection pane="bottomLeft" activeCell="A7" sqref="A7"/>
      <selection pane="bottomRight" activeCell="O26" sqref="O26"/>
    </sheetView>
  </sheetViews>
  <sheetFormatPr defaultRowHeight="15"/>
  <cols>
    <col min="1" max="1" width="4.42578125" style="2" customWidth="1"/>
    <col min="2" max="2" width="29" style="2" customWidth="1"/>
    <col min="3" max="3" width="10.28515625" style="2" customWidth="1"/>
    <col min="4" max="4" width="9.28515625" style="2" customWidth="1"/>
    <col min="5" max="5" width="10.85546875" style="2" customWidth="1"/>
    <col min="6" max="6" width="10.140625" style="2" customWidth="1"/>
    <col min="7" max="7" width="10.28515625" style="2" customWidth="1"/>
    <col min="8" max="8" width="6.85546875" style="2" customWidth="1"/>
    <col min="9" max="9" width="7.28515625" style="2" customWidth="1"/>
    <col min="10" max="10" width="7" style="2" customWidth="1"/>
    <col min="11" max="11" width="8.140625" style="2" customWidth="1"/>
    <col min="12" max="13" width="7.140625" style="2" customWidth="1"/>
    <col min="14" max="14" width="7.5703125" style="2" customWidth="1"/>
    <col min="15" max="15" width="7" style="2" customWidth="1"/>
    <col min="16" max="16384" width="9.140625" style="2"/>
  </cols>
  <sheetData>
    <row r="1" spans="1:16" ht="12.75" customHeight="1">
      <c r="B1" s="32" t="s">
        <v>21</v>
      </c>
      <c r="C1" s="32"/>
      <c r="D1" s="32"/>
      <c r="E1" s="32"/>
      <c r="F1" s="32"/>
      <c r="G1" s="32"/>
      <c r="H1" s="32"/>
      <c r="I1" s="32"/>
      <c r="J1" s="32"/>
      <c r="K1" s="32"/>
    </row>
    <row r="2" spans="1:16" ht="13.5" customHeight="1">
      <c r="B2" s="32" t="s">
        <v>40</v>
      </c>
      <c r="C2" s="32"/>
      <c r="D2" s="32"/>
      <c r="E2" s="32"/>
      <c r="F2" s="32"/>
      <c r="G2" s="32"/>
      <c r="H2" s="32"/>
      <c r="I2" s="32"/>
      <c r="J2" s="32"/>
      <c r="K2" s="32"/>
    </row>
    <row r="3" spans="1:16" ht="5.25" customHeight="1">
      <c r="B3" s="33"/>
      <c r="C3" s="33"/>
      <c r="D3" s="33"/>
      <c r="E3" s="33"/>
      <c r="F3" s="33"/>
      <c r="G3" s="33"/>
      <c r="H3" s="33"/>
      <c r="I3" s="33"/>
      <c r="J3" s="33"/>
      <c r="K3" s="3"/>
      <c r="L3" s="5"/>
      <c r="M3" s="6"/>
      <c r="N3" s="6"/>
      <c r="O3" s="6"/>
    </row>
    <row r="4" spans="1:16" s="1" customFormat="1" ht="15.75" customHeight="1">
      <c r="A4" s="29" t="s">
        <v>27</v>
      </c>
      <c r="B4" s="35" t="s">
        <v>0</v>
      </c>
      <c r="C4" s="34" t="s">
        <v>2</v>
      </c>
      <c r="D4" s="34"/>
      <c r="E4" s="34"/>
      <c r="F4" s="34"/>
      <c r="G4" s="34"/>
      <c r="H4" s="34" t="s">
        <v>1</v>
      </c>
      <c r="I4" s="34"/>
      <c r="J4" s="34"/>
      <c r="K4" s="34"/>
      <c r="L4" s="37" t="s">
        <v>36</v>
      </c>
      <c r="M4" s="38" t="s">
        <v>37</v>
      </c>
      <c r="N4" s="38" t="s">
        <v>38</v>
      </c>
      <c r="O4" s="38" t="s">
        <v>39</v>
      </c>
      <c r="P4" s="36"/>
    </row>
    <row r="5" spans="1:16" s="1" customFormat="1" ht="9.75" customHeight="1">
      <c r="A5" s="30"/>
      <c r="B5" s="35"/>
      <c r="C5" s="34">
        <v>2013</v>
      </c>
      <c r="D5" s="34">
        <v>2014</v>
      </c>
      <c r="E5" s="34">
        <v>2015</v>
      </c>
      <c r="F5" s="34">
        <v>2016</v>
      </c>
      <c r="G5" s="34">
        <v>2017</v>
      </c>
      <c r="H5" s="34">
        <v>2013</v>
      </c>
      <c r="I5" s="34">
        <v>2014</v>
      </c>
      <c r="J5" s="34">
        <v>2015</v>
      </c>
      <c r="K5" s="34">
        <v>2016</v>
      </c>
      <c r="L5" s="37"/>
      <c r="M5" s="38"/>
      <c r="N5" s="38"/>
      <c r="O5" s="38"/>
      <c r="P5" s="36"/>
    </row>
    <row r="6" spans="1:16" s="1" customFormat="1" ht="12" customHeight="1">
      <c r="A6" s="31"/>
      <c r="B6" s="35"/>
      <c r="C6" s="34"/>
      <c r="D6" s="34"/>
      <c r="E6" s="34"/>
      <c r="F6" s="34"/>
      <c r="G6" s="34"/>
      <c r="H6" s="34"/>
      <c r="I6" s="34"/>
      <c r="J6" s="34"/>
      <c r="K6" s="34"/>
      <c r="L6" s="37"/>
      <c r="M6" s="38"/>
      <c r="N6" s="38"/>
      <c r="O6" s="38"/>
      <c r="P6" s="36"/>
    </row>
    <row r="7" spans="1:16" s="1" customFormat="1" ht="25.5" customHeight="1">
      <c r="A7" s="7">
        <v>1</v>
      </c>
      <c r="B7" s="8" t="s">
        <v>28</v>
      </c>
      <c r="C7" s="9">
        <v>209090.6</v>
      </c>
      <c r="D7" s="9">
        <v>237512.8</v>
      </c>
      <c r="E7" s="9">
        <v>342567.1</v>
      </c>
      <c r="F7" s="9">
        <v>471589.3</v>
      </c>
      <c r="G7" s="9">
        <v>628159.4</v>
      </c>
      <c r="H7" s="10">
        <f>G7/C7*100</f>
        <v>300.42450497535521</v>
      </c>
      <c r="I7" s="10">
        <f>G7/D7*100</f>
        <v>264.47391466901996</v>
      </c>
      <c r="J7" s="10">
        <f>G7/E7*100</f>
        <v>183.36828025808668</v>
      </c>
      <c r="K7" s="10">
        <f>G7/F7*100</f>
        <v>133.20052002876233</v>
      </c>
      <c r="L7" s="9">
        <f>D7/C7*100</f>
        <v>113.59324618132042</v>
      </c>
      <c r="M7" s="11">
        <f>E7/D7*100</f>
        <v>144.23100565527415</v>
      </c>
      <c r="N7" s="11">
        <f>F7/E7*100</f>
        <v>137.66333661346931</v>
      </c>
      <c r="O7" s="11">
        <f>G7/F7*100</f>
        <v>133.20052002876233</v>
      </c>
      <c r="P7" s="12"/>
    </row>
    <row r="8" spans="1:16" ht="13.5" customHeight="1">
      <c r="A8" s="7">
        <v>2</v>
      </c>
      <c r="B8" s="13" t="s">
        <v>3</v>
      </c>
      <c r="C8" s="14">
        <v>54678.5</v>
      </c>
      <c r="D8" s="14">
        <v>57785.599999999999</v>
      </c>
      <c r="E8" s="14">
        <v>54244.9</v>
      </c>
      <c r="F8" s="14">
        <v>77341.100000000006</v>
      </c>
      <c r="G8" s="14">
        <v>114185.1</v>
      </c>
      <c r="H8" s="15">
        <f>G8/C8*100</f>
        <v>208.82997887652368</v>
      </c>
      <c r="I8" s="15">
        <f t="shared" ref="I8:I22" si="0">G8/D8*100</f>
        <v>197.60130551556099</v>
      </c>
      <c r="J8" s="15">
        <f t="shared" ref="J8:J22" si="1">G8/E8*100</f>
        <v>210.49923587286546</v>
      </c>
      <c r="K8" s="15">
        <f t="shared" ref="K8:K22" si="2">G8/F8*100</f>
        <v>147.63831908260937</v>
      </c>
      <c r="L8" s="14">
        <f t="shared" ref="L8:L39" si="3">D8/C8*100</f>
        <v>105.68248946112276</v>
      </c>
      <c r="M8" s="16">
        <f t="shared" ref="M8:M39" si="4">E8/D8*100</f>
        <v>93.872694927455981</v>
      </c>
      <c r="N8" s="16">
        <f t="shared" ref="N8:N39" si="5">F8/E8*100</f>
        <v>142.577643243881</v>
      </c>
      <c r="O8" s="16">
        <f t="shared" ref="O8:O39" si="6">G8/F8*100</f>
        <v>147.63831908260937</v>
      </c>
      <c r="P8" s="17"/>
    </row>
    <row r="9" spans="1:16" ht="25.5">
      <c r="A9" s="7">
        <v>3</v>
      </c>
      <c r="B9" s="18" t="s">
        <v>29</v>
      </c>
      <c r="C9" s="14">
        <v>330.1</v>
      </c>
      <c r="D9" s="14">
        <v>942.3</v>
      </c>
      <c r="E9" s="14">
        <v>1649.7</v>
      </c>
      <c r="F9" s="14">
        <v>397</v>
      </c>
      <c r="G9" s="14">
        <v>457.8</v>
      </c>
      <c r="H9" s="15">
        <f t="shared" ref="H9:H22" si="7">G9/C9*100</f>
        <v>138.68524689488032</v>
      </c>
      <c r="I9" s="15">
        <f t="shared" si="0"/>
        <v>48.583253740846864</v>
      </c>
      <c r="J9" s="15">
        <f t="shared" si="1"/>
        <v>27.750500090925623</v>
      </c>
      <c r="K9" s="15">
        <f t="shared" si="2"/>
        <v>115.31486146095718</v>
      </c>
      <c r="L9" s="14">
        <f t="shared" si="3"/>
        <v>285.45895183277793</v>
      </c>
      <c r="M9" s="16">
        <f t="shared" si="4"/>
        <v>175.07163323782237</v>
      </c>
      <c r="N9" s="16">
        <f t="shared" si="5"/>
        <v>24.06498151179002</v>
      </c>
      <c r="O9" s="16">
        <f t="shared" si="6"/>
        <v>115.31486146095718</v>
      </c>
      <c r="P9" s="17"/>
    </row>
    <row r="10" spans="1:16">
      <c r="A10" s="7">
        <v>4</v>
      </c>
      <c r="B10" s="18" t="s">
        <v>6</v>
      </c>
      <c r="C10" s="19" t="s">
        <v>26</v>
      </c>
      <c r="D10" s="19" t="s">
        <v>26</v>
      </c>
      <c r="E10" s="14">
        <v>8099.8</v>
      </c>
      <c r="F10" s="14">
        <v>17175</v>
      </c>
      <c r="G10" s="14">
        <v>19207.8</v>
      </c>
      <c r="H10" s="15"/>
      <c r="I10" s="15"/>
      <c r="J10" s="15">
        <f t="shared" si="1"/>
        <v>237.13918862194126</v>
      </c>
      <c r="K10" s="15">
        <f t="shared" si="2"/>
        <v>111.83580786026201</v>
      </c>
      <c r="L10" s="14"/>
      <c r="M10" s="16"/>
      <c r="N10" s="16">
        <f t="shared" si="5"/>
        <v>212.04227264870735</v>
      </c>
      <c r="O10" s="16">
        <f t="shared" si="6"/>
        <v>111.83580786026201</v>
      </c>
      <c r="P10" s="17"/>
    </row>
    <row r="11" spans="1:16">
      <c r="A11" s="7">
        <v>5</v>
      </c>
      <c r="B11" s="18" t="s">
        <v>30</v>
      </c>
      <c r="C11" s="19" t="s">
        <v>26</v>
      </c>
      <c r="D11" s="19" t="s">
        <v>26</v>
      </c>
      <c r="E11" s="14">
        <v>879.4</v>
      </c>
      <c r="F11" s="14">
        <v>2876.9</v>
      </c>
      <c r="G11" s="14">
        <v>4068.3</v>
      </c>
      <c r="H11" s="15"/>
      <c r="I11" s="15"/>
      <c r="J11" s="15">
        <f t="shared" si="1"/>
        <v>462.62224243802592</v>
      </c>
      <c r="K11" s="15">
        <f t="shared" si="2"/>
        <v>141.41263165212555</v>
      </c>
      <c r="L11" s="14"/>
      <c r="M11" s="16"/>
      <c r="N11" s="16">
        <f t="shared" si="5"/>
        <v>327.14350693654768</v>
      </c>
      <c r="O11" s="16">
        <f t="shared" si="6"/>
        <v>141.41263165212555</v>
      </c>
      <c r="P11" s="17"/>
    </row>
    <row r="12" spans="1:16">
      <c r="A12" s="7">
        <v>6</v>
      </c>
      <c r="B12" s="18" t="s">
        <v>4</v>
      </c>
      <c r="C12" s="14">
        <v>12263.1</v>
      </c>
      <c r="D12" s="14">
        <v>11609.1</v>
      </c>
      <c r="E12" s="14">
        <v>18063.099999999999</v>
      </c>
      <c r="F12" s="14">
        <v>23513.599999999999</v>
      </c>
      <c r="G12" s="14">
        <v>31884.2</v>
      </c>
      <c r="H12" s="15">
        <f t="shared" si="7"/>
        <v>260.00114163629098</v>
      </c>
      <c r="I12" s="15">
        <f t="shared" si="0"/>
        <v>274.64833621900061</v>
      </c>
      <c r="J12" s="15">
        <f t="shared" si="1"/>
        <v>176.51565899541055</v>
      </c>
      <c r="K12" s="15">
        <f t="shared" si="2"/>
        <v>135.59897250952642</v>
      </c>
      <c r="L12" s="14">
        <f t="shared" si="3"/>
        <v>94.666927612104615</v>
      </c>
      <c r="M12" s="16">
        <f t="shared" si="4"/>
        <v>155.59431825033806</v>
      </c>
      <c r="N12" s="16">
        <f t="shared" si="5"/>
        <v>130.17477620120576</v>
      </c>
      <c r="O12" s="16">
        <f t="shared" si="6"/>
        <v>135.59897250952642</v>
      </c>
      <c r="P12" s="17"/>
    </row>
    <row r="13" spans="1:16">
      <c r="A13" s="7">
        <v>7</v>
      </c>
      <c r="B13" s="18" t="s">
        <v>5</v>
      </c>
      <c r="C13" s="19" t="s">
        <v>26</v>
      </c>
      <c r="D13" s="19" t="s">
        <v>26</v>
      </c>
      <c r="E13" s="14">
        <v>13132.5</v>
      </c>
      <c r="F13" s="14">
        <v>18850.5</v>
      </c>
      <c r="G13" s="14">
        <v>24940.7</v>
      </c>
      <c r="H13" s="15"/>
      <c r="I13" s="15"/>
      <c r="J13" s="15">
        <f t="shared" si="1"/>
        <v>189.91585760517799</v>
      </c>
      <c r="K13" s="15">
        <f t="shared" si="2"/>
        <v>132.3078963422721</v>
      </c>
      <c r="L13" s="14"/>
      <c r="M13" s="16"/>
      <c r="N13" s="16">
        <f t="shared" si="5"/>
        <v>143.54083380925186</v>
      </c>
      <c r="O13" s="16">
        <f t="shared" si="6"/>
        <v>132.3078963422721</v>
      </c>
      <c r="P13" s="17"/>
    </row>
    <row r="14" spans="1:16" s="1" customFormat="1" ht="14.25">
      <c r="A14" s="7">
        <v>8</v>
      </c>
      <c r="B14" s="20" t="s">
        <v>22</v>
      </c>
      <c r="C14" s="9">
        <v>69802</v>
      </c>
      <c r="D14" s="9">
        <v>73229.899999999994</v>
      </c>
      <c r="E14" s="9">
        <v>100219.6</v>
      </c>
      <c r="F14" s="9">
        <v>146710</v>
      </c>
      <c r="G14" s="9">
        <v>203735.9</v>
      </c>
      <c r="H14" s="10">
        <f t="shared" si="7"/>
        <v>291.87688031861552</v>
      </c>
      <c r="I14" s="10">
        <f t="shared" si="0"/>
        <v>278.21409014623811</v>
      </c>
      <c r="J14" s="10">
        <f t="shared" si="1"/>
        <v>203.28947631002316</v>
      </c>
      <c r="K14" s="10">
        <f t="shared" si="2"/>
        <v>138.86981119214775</v>
      </c>
      <c r="L14" s="9">
        <f t="shared" si="3"/>
        <v>104.91089080542105</v>
      </c>
      <c r="M14" s="11">
        <f t="shared" si="4"/>
        <v>136.85612024596512</v>
      </c>
      <c r="N14" s="11">
        <f t="shared" si="5"/>
        <v>146.38853078639306</v>
      </c>
      <c r="O14" s="11">
        <f t="shared" si="6"/>
        <v>138.86981119214775</v>
      </c>
      <c r="P14" s="12"/>
    </row>
    <row r="15" spans="1:16">
      <c r="A15" s="7">
        <v>9</v>
      </c>
      <c r="B15" s="28" t="s">
        <v>7</v>
      </c>
      <c r="C15" s="9">
        <v>139288.6</v>
      </c>
      <c r="D15" s="9">
        <v>164282.9</v>
      </c>
      <c r="E15" s="9">
        <v>242347.5</v>
      </c>
      <c r="F15" s="9">
        <v>324879.3</v>
      </c>
      <c r="G15" s="9">
        <v>424423.5</v>
      </c>
      <c r="H15" s="10">
        <f t="shared" si="7"/>
        <v>304.70799476769815</v>
      </c>
      <c r="I15" s="10">
        <f t="shared" si="0"/>
        <v>258.3491647639529</v>
      </c>
      <c r="J15" s="10">
        <f t="shared" si="1"/>
        <v>175.13013338284901</v>
      </c>
      <c r="K15" s="10">
        <f t="shared" si="2"/>
        <v>130.64036397517478</v>
      </c>
      <c r="L15" s="9">
        <f t="shared" si="3"/>
        <v>117.94425387289411</v>
      </c>
      <c r="M15" s="11">
        <f t="shared" si="4"/>
        <v>147.51839661948992</v>
      </c>
      <c r="N15" s="11">
        <f t="shared" si="5"/>
        <v>134.05514808281495</v>
      </c>
      <c r="O15" s="11">
        <f t="shared" si="6"/>
        <v>130.64036397517478</v>
      </c>
      <c r="P15" s="17"/>
    </row>
    <row r="16" spans="1:16" ht="15.75" customHeight="1">
      <c r="A16" s="7">
        <v>10</v>
      </c>
      <c r="B16" s="21" t="s">
        <v>31</v>
      </c>
      <c r="C16" s="14">
        <v>59540.6</v>
      </c>
      <c r="D16" s="14">
        <v>70389.100000000006</v>
      </c>
      <c r="E16" s="14">
        <v>7227.7</v>
      </c>
      <c r="F16" s="14">
        <v>5185.8999999999996</v>
      </c>
      <c r="G16" s="14">
        <v>8504.5</v>
      </c>
      <c r="H16" s="15">
        <f t="shared" si="7"/>
        <v>14.283530901603275</v>
      </c>
      <c r="I16" s="15">
        <f t="shared" si="0"/>
        <v>12.082126351949379</v>
      </c>
      <c r="J16" s="15">
        <f t="shared" si="1"/>
        <v>117.6653707265105</v>
      </c>
      <c r="K16" s="15">
        <f t="shared" si="2"/>
        <v>163.99274957095201</v>
      </c>
      <c r="L16" s="14">
        <f t="shared" si="3"/>
        <v>118.22034040637818</v>
      </c>
      <c r="M16" s="16">
        <f t="shared" si="4"/>
        <v>10.268209140335648</v>
      </c>
      <c r="N16" s="16">
        <f t="shared" si="5"/>
        <v>71.75034935041576</v>
      </c>
      <c r="O16" s="16">
        <f t="shared" si="6"/>
        <v>163.99274957095201</v>
      </c>
      <c r="P16" s="17"/>
    </row>
    <row r="17" spans="1:16">
      <c r="A17" s="7">
        <v>11</v>
      </c>
      <c r="B17" s="21" t="s">
        <v>8</v>
      </c>
      <c r="C17" s="19" t="s">
        <v>26</v>
      </c>
      <c r="D17" s="19" t="s">
        <v>26</v>
      </c>
      <c r="E17" s="14">
        <v>48844.6</v>
      </c>
      <c r="F17" s="14">
        <v>50307.4</v>
      </c>
      <c r="G17" s="14">
        <v>68111.100000000006</v>
      </c>
      <c r="H17" s="15"/>
      <c r="I17" s="15"/>
      <c r="J17" s="15">
        <f t="shared" si="1"/>
        <v>139.44448311584085</v>
      </c>
      <c r="K17" s="15">
        <f t="shared" si="2"/>
        <v>135.38982336594617</v>
      </c>
      <c r="L17" s="14"/>
      <c r="M17" s="16"/>
      <c r="N17" s="16">
        <f t="shared" si="5"/>
        <v>102.99480392919587</v>
      </c>
      <c r="O17" s="16">
        <f t="shared" si="6"/>
        <v>135.38982336594617</v>
      </c>
      <c r="P17" s="17"/>
    </row>
    <row r="18" spans="1:16">
      <c r="A18" s="7">
        <v>12</v>
      </c>
      <c r="B18" s="21" t="s">
        <v>9</v>
      </c>
      <c r="C18" s="19" t="s">
        <v>26</v>
      </c>
      <c r="D18" s="19" t="s">
        <v>26</v>
      </c>
      <c r="E18" s="14">
        <v>50792.9</v>
      </c>
      <c r="F18" s="14">
        <v>49112.4</v>
      </c>
      <c r="G18" s="14">
        <v>61167.1</v>
      </c>
      <c r="H18" s="15"/>
      <c r="I18" s="15"/>
      <c r="J18" s="15">
        <f t="shared" si="1"/>
        <v>120.4245081497611</v>
      </c>
      <c r="K18" s="15">
        <f t="shared" si="2"/>
        <v>124.5451250600663</v>
      </c>
      <c r="L18" s="14"/>
      <c r="M18" s="16"/>
      <c r="N18" s="16">
        <f t="shared" si="5"/>
        <v>96.691466720742469</v>
      </c>
      <c r="O18" s="16">
        <f t="shared" si="6"/>
        <v>124.5451250600663</v>
      </c>
      <c r="P18" s="17"/>
    </row>
    <row r="19" spans="1:16">
      <c r="A19" s="7">
        <v>13</v>
      </c>
      <c r="B19" s="21" t="s">
        <v>10</v>
      </c>
      <c r="C19" s="14">
        <v>75748</v>
      </c>
      <c r="D19" s="14">
        <v>81367.399999999994</v>
      </c>
      <c r="E19" s="14">
        <v>134318.79999999999</v>
      </c>
      <c r="F19" s="14">
        <v>214185</v>
      </c>
      <c r="G19" s="14">
        <v>286640.8</v>
      </c>
      <c r="H19" s="15">
        <f t="shared" si="7"/>
        <v>378.41368749009871</v>
      </c>
      <c r="I19" s="15">
        <f t="shared" si="0"/>
        <v>352.27965991293814</v>
      </c>
      <c r="J19" s="15">
        <f t="shared" si="1"/>
        <v>213.40333594403762</v>
      </c>
      <c r="K19" s="15">
        <f t="shared" si="2"/>
        <v>133.82860611153907</v>
      </c>
      <c r="L19" s="14">
        <f t="shared" si="3"/>
        <v>107.41854570417699</v>
      </c>
      <c r="M19" s="16">
        <f t="shared" si="4"/>
        <v>165.07692269877126</v>
      </c>
      <c r="N19" s="16">
        <f t="shared" si="5"/>
        <v>159.46017981101679</v>
      </c>
      <c r="O19" s="16">
        <f t="shared" si="6"/>
        <v>133.82860611153907</v>
      </c>
      <c r="P19" s="17"/>
    </row>
    <row r="20" spans="1:16" s="1" customFormat="1" ht="16.5" customHeight="1">
      <c r="A20" s="7">
        <v>14</v>
      </c>
      <c r="B20" s="8" t="s">
        <v>32</v>
      </c>
      <c r="C20" s="9">
        <f>19211.1-1825.4</f>
        <v>17385.699999999997</v>
      </c>
      <c r="D20" s="9">
        <f>57435.7-37486.5</f>
        <v>19949.199999999997</v>
      </c>
      <c r="E20" s="9">
        <f>12127.9-721.5</f>
        <v>11406.4</v>
      </c>
      <c r="F20" s="9">
        <f>17757.1</f>
        <v>17757.099999999999</v>
      </c>
      <c r="G20" s="9">
        <f>35720.2-7151.5-6456.3</f>
        <v>22112.399999999998</v>
      </c>
      <c r="H20" s="10">
        <f t="shared" si="7"/>
        <v>127.18728610294667</v>
      </c>
      <c r="I20" s="10">
        <f t="shared" si="0"/>
        <v>110.84354259819943</v>
      </c>
      <c r="J20" s="10">
        <f t="shared" si="1"/>
        <v>193.85958759994389</v>
      </c>
      <c r="K20" s="10">
        <f t="shared" si="2"/>
        <v>124.52709057222182</v>
      </c>
      <c r="L20" s="9">
        <f t="shared" si="3"/>
        <v>114.74487653646388</v>
      </c>
      <c r="M20" s="11">
        <f t="shared" si="4"/>
        <v>57.17723016461813</v>
      </c>
      <c r="N20" s="11">
        <f t="shared" si="5"/>
        <v>155.67663767709354</v>
      </c>
      <c r="O20" s="11">
        <f t="shared" si="6"/>
        <v>124.52709057222182</v>
      </c>
      <c r="P20" s="12"/>
    </row>
    <row r="21" spans="1:16">
      <c r="A21" s="7">
        <v>15</v>
      </c>
      <c r="B21" s="22" t="s">
        <v>23</v>
      </c>
      <c r="C21" s="14">
        <v>9657.7999999999993</v>
      </c>
      <c r="D21" s="14">
        <v>12709.1</v>
      </c>
      <c r="E21" s="14">
        <v>986.2</v>
      </c>
      <c r="F21" s="14">
        <v>3307.2</v>
      </c>
      <c r="G21" s="14">
        <v>6453</v>
      </c>
      <c r="H21" s="15">
        <f t="shared" si="7"/>
        <v>66.816459235022478</v>
      </c>
      <c r="I21" s="15">
        <f t="shared" si="0"/>
        <v>50.774641792101718</v>
      </c>
      <c r="J21" s="15">
        <f t="shared" si="1"/>
        <v>654.32975055769612</v>
      </c>
      <c r="K21" s="15">
        <f t="shared" si="2"/>
        <v>195.11973875181422</v>
      </c>
      <c r="L21" s="14">
        <f t="shared" si="3"/>
        <v>131.59415187723914</v>
      </c>
      <c r="M21" s="16">
        <f t="shared" si="4"/>
        <v>7.7597941632373661</v>
      </c>
      <c r="N21" s="16">
        <f t="shared" si="5"/>
        <v>335.34779963496243</v>
      </c>
      <c r="O21" s="16">
        <f t="shared" si="6"/>
        <v>195.11973875181422</v>
      </c>
      <c r="P21" s="17"/>
    </row>
    <row r="22" spans="1:16" s="1" customFormat="1" ht="14.25">
      <c r="A22" s="7">
        <v>16</v>
      </c>
      <c r="B22" s="23" t="s">
        <v>11</v>
      </c>
      <c r="C22" s="9">
        <v>228301.7</v>
      </c>
      <c r="D22" s="9">
        <v>294948.5</v>
      </c>
      <c r="E22" s="9">
        <v>354695</v>
      </c>
      <c r="F22" s="9">
        <v>489346.4</v>
      </c>
      <c r="G22" s="9">
        <v>663879.6</v>
      </c>
      <c r="H22" s="10">
        <f t="shared" si="7"/>
        <v>290.79047593600922</v>
      </c>
      <c r="I22" s="10">
        <f t="shared" si="0"/>
        <v>225.08322639376024</v>
      </c>
      <c r="J22" s="10">
        <f t="shared" si="1"/>
        <v>187.16914532203722</v>
      </c>
      <c r="K22" s="10">
        <f t="shared" si="2"/>
        <v>135.66659527892716</v>
      </c>
      <c r="L22" s="9">
        <f t="shared" si="3"/>
        <v>129.19242388471045</v>
      </c>
      <c r="M22" s="11">
        <f t="shared" si="4"/>
        <v>120.25658716691218</v>
      </c>
      <c r="N22" s="11">
        <f t="shared" si="5"/>
        <v>137.96258757524072</v>
      </c>
      <c r="O22" s="11">
        <f t="shared" si="6"/>
        <v>135.66659527892716</v>
      </c>
      <c r="P22" s="12"/>
    </row>
    <row r="23" spans="1:16" s="1" customFormat="1" ht="15" customHeight="1">
      <c r="A23" s="7">
        <v>17</v>
      </c>
      <c r="B23" s="23" t="s">
        <v>20</v>
      </c>
      <c r="C23" s="11">
        <v>217663.5</v>
      </c>
      <c r="D23" s="11">
        <v>233869.7</v>
      </c>
      <c r="E23" s="11">
        <v>336314.5</v>
      </c>
      <c r="F23" s="11">
        <v>441272.7</v>
      </c>
      <c r="G23" s="11">
        <v>613635.6</v>
      </c>
      <c r="H23" s="24">
        <f>G23/C23*100</f>
        <v>281.91938473836905</v>
      </c>
      <c r="I23" s="24">
        <f>G23/D23*100</f>
        <v>262.38354092043556</v>
      </c>
      <c r="J23" s="24">
        <f>G23/E23*100</f>
        <v>182.45885919280911</v>
      </c>
      <c r="K23" s="24">
        <f>G23/F23*100</f>
        <v>139.06040414464795</v>
      </c>
      <c r="L23" s="9">
        <f t="shared" si="3"/>
        <v>107.44552945257244</v>
      </c>
      <c r="M23" s="11">
        <f t="shared" si="4"/>
        <v>143.80422089736294</v>
      </c>
      <c r="N23" s="11">
        <f t="shared" si="5"/>
        <v>131.20834813842401</v>
      </c>
      <c r="O23" s="11">
        <f t="shared" si="6"/>
        <v>139.06040414464795</v>
      </c>
      <c r="P23" s="12"/>
    </row>
    <row r="24" spans="1:16">
      <c r="A24" s="7">
        <v>18</v>
      </c>
      <c r="B24" s="13" t="s">
        <v>12</v>
      </c>
      <c r="C24" s="16">
        <v>8339.1</v>
      </c>
      <c r="D24" s="16">
        <v>8571</v>
      </c>
      <c r="E24" s="16">
        <v>11146.9</v>
      </c>
      <c r="F24" s="16">
        <v>11179.4</v>
      </c>
      <c r="G24" s="16">
        <v>16866.3</v>
      </c>
      <c r="H24" s="25">
        <f>G24/C24*100</f>
        <v>202.25563909774436</v>
      </c>
      <c r="I24" s="25">
        <f>G24/D24*100</f>
        <v>196.78333916695834</v>
      </c>
      <c r="J24" s="25">
        <f>G24/E24*100</f>
        <v>151.30933263956794</v>
      </c>
      <c r="K24" s="25">
        <f>G24/F24*100</f>
        <v>150.86945632144838</v>
      </c>
      <c r="L24" s="14">
        <f t="shared" si="3"/>
        <v>102.78087563406122</v>
      </c>
      <c r="M24" s="16">
        <f t="shared" si="4"/>
        <v>130.05366935013416</v>
      </c>
      <c r="N24" s="16">
        <f t="shared" si="5"/>
        <v>100.29156088239779</v>
      </c>
      <c r="O24" s="16">
        <f t="shared" si="6"/>
        <v>150.86945632144838</v>
      </c>
      <c r="P24" s="17"/>
    </row>
    <row r="25" spans="1:16">
      <c r="A25" s="7">
        <v>19</v>
      </c>
      <c r="B25" s="13" t="s">
        <v>13</v>
      </c>
      <c r="C25" s="16">
        <f>C26+C27</f>
        <v>70106.2</v>
      </c>
      <c r="D25" s="16">
        <f t="shared" ref="D25:G25" si="8">D26+D27</f>
        <v>75749</v>
      </c>
      <c r="E25" s="16">
        <f t="shared" si="8"/>
        <v>95961.1</v>
      </c>
      <c r="F25" s="16">
        <f t="shared" si="8"/>
        <v>114322.2</v>
      </c>
      <c r="G25" s="16">
        <f t="shared" si="8"/>
        <v>150961.4</v>
      </c>
      <c r="H25" s="25">
        <f>G25/C25*100</f>
        <v>215.33245276452013</v>
      </c>
      <c r="I25" s="25">
        <f>G25/D25*100</f>
        <v>199.29160781000408</v>
      </c>
      <c r="J25" s="25">
        <f>G25/E25*100</f>
        <v>157.31520376485889</v>
      </c>
      <c r="K25" s="25">
        <f>G25/F25*100</f>
        <v>132.04906833493405</v>
      </c>
      <c r="L25" s="14">
        <f t="shared" si="3"/>
        <v>108.04893147824302</v>
      </c>
      <c r="M25" s="16">
        <f t="shared" si="4"/>
        <v>126.68299251475268</v>
      </c>
      <c r="N25" s="16">
        <f t="shared" si="5"/>
        <v>119.13389904867702</v>
      </c>
      <c r="O25" s="16">
        <f t="shared" si="6"/>
        <v>132.04906833493405</v>
      </c>
      <c r="P25" s="17"/>
    </row>
    <row r="26" spans="1:16">
      <c r="A26" s="7">
        <v>20</v>
      </c>
      <c r="B26" s="13" t="s">
        <v>14</v>
      </c>
      <c r="C26" s="16">
        <v>70106.2</v>
      </c>
      <c r="D26" s="16">
        <v>75749</v>
      </c>
      <c r="E26" s="16">
        <v>47253.2</v>
      </c>
      <c r="F26" s="16">
        <v>64028.7</v>
      </c>
      <c r="G26" s="16">
        <v>83825</v>
      </c>
      <c r="H26" s="25">
        <f>G26/C26*100</f>
        <v>119.56859735658188</v>
      </c>
      <c r="I26" s="25">
        <f>G26/D26*100</f>
        <v>110.66152688484337</v>
      </c>
      <c r="J26" s="25">
        <f t="shared" ref="J26:J33" si="9">G26/E26*100</f>
        <v>177.3953933278593</v>
      </c>
      <c r="K26" s="25">
        <f t="shared" ref="K26:K33" si="10">G26/F26*100</f>
        <v>130.91785402483572</v>
      </c>
      <c r="L26" s="14">
        <f t="shared" si="3"/>
        <v>108.04893147824302</v>
      </c>
      <c r="M26" s="16">
        <f t="shared" si="4"/>
        <v>62.381285561525559</v>
      </c>
      <c r="N26" s="16">
        <f t="shared" si="5"/>
        <v>135.50129938289894</v>
      </c>
      <c r="O26" s="16">
        <f t="shared" si="6"/>
        <v>130.91785402483572</v>
      </c>
      <c r="P26" s="17"/>
    </row>
    <row r="27" spans="1:16">
      <c r="A27" s="7">
        <v>21</v>
      </c>
      <c r="B27" s="26" t="s">
        <v>15</v>
      </c>
      <c r="C27" s="16">
        <v>0</v>
      </c>
      <c r="D27" s="16">
        <v>0</v>
      </c>
      <c r="E27" s="16">
        <v>48707.9</v>
      </c>
      <c r="F27" s="16">
        <v>50293.5</v>
      </c>
      <c r="G27" s="16">
        <v>67136.399999999994</v>
      </c>
      <c r="H27" s="25">
        <v>0</v>
      </c>
      <c r="I27" s="25">
        <v>0</v>
      </c>
      <c r="J27" s="25">
        <f t="shared" si="9"/>
        <v>137.83472496248038</v>
      </c>
      <c r="K27" s="25">
        <f t="shared" si="10"/>
        <v>133.48921828864565</v>
      </c>
      <c r="L27" s="14"/>
      <c r="M27" s="16"/>
      <c r="N27" s="16">
        <f t="shared" si="5"/>
        <v>103.25532408500469</v>
      </c>
      <c r="O27" s="16">
        <f t="shared" si="6"/>
        <v>133.48921828864565</v>
      </c>
      <c r="P27" s="17"/>
    </row>
    <row r="28" spans="1:16" ht="15" customHeight="1">
      <c r="A28" s="7">
        <v>22</v>
      </c>
      <c r="B28" s="26" t="s">
        <v>16</v>
      </c>
      <c r="C28" s="16">
        <f>C29+C30</f>
        <v>38587.1</v>
      </c>
      <c r="D28" s="16">
        <f t="shared" ref="D28:G28" si="11">D29+D30</f>
        <v>42122.7</v>
      </c>
      <c r="E28" s="16">
        <f t="shared" si="11"/>
        <v>55229.299999999996</v>
      </c>
      <c r="F28" s="16">
        <f t="shared" si="11"/>
        <v>54853.5</v>
      </c>
      <c r="G28" s="16">
        <f t="shared" si="11"/>
        <v>82658.5</v>
      </c>
      <c r="H28" s="25">
        <f>G28/C28*100</f>
        <v>214.21278095529334</v>
      </c>
      <c r="I28" s="25">
        <f>G28/D28*100</f>
        <v>196.23267264444112</v>
      </c>
      <c r="J28" s="25">
        <f t="shared" si="9"/>
        <v>149.66421808713855</v>
      </c>
      <c r="K28" s="25">
        <f t="shared" si="10"/>
        <v>150.6895640205274</v>
      </c>
      <c r="L28" s="14">
        <f t="shared" si="3"/>
        <v>109.16264762057786</v>
      </c>
      <c r="M28" s="16">
        <f t="shared" si="4"/>
        <v>131.11528938078519</v>
      </c>
      <c r="N28" s="16">
        <f t="shared" si="5"/>
        <v>99.319564071969054</v>
      </c>
      <c r="O28" s="16">
        <f t="shared" si="6"/>
        <v>150.6895640205274</v>
      </c>
      <c r="P28" s="17"/>
    </row>
    <row r="29" spans="1:16">
      <c r="A29" s="7">
        <v>23</v>
      </c>
      <c r="B29" s="26" t="s">
        <v>14</v>
      </c>
      <c r="C29" s="16">
        <v>38587.1</v>
      </c>
      <c r="D29" s="16">
        <v>42122.7</v>
      </c>
      <c r="E29" s="16">
        <v>5591.6</v>
      </c>
      <c r="F29" s="16">
        <v>7111.3</v>
      </c>
      <c r="G29" s="16">
        <v>22532.400000000001</v>
      </c>
      <c r="H29" s="25">
        <f>G29/C29*100</f>
        <v>58.393608226583503</v>
      </c>
      <c r="I29" s="25">
        <f>G29/D29*100</f>
        <v>53.492297502296871</v>
      </c>
      <c r="J29" s="25">
        <f t="shared" si="9"/>
        <v>402.96873882251953</v>
      </c>
      <c r="K29" s="25">
        <f t="shared" si="10"/>
        <v>316.85345858000647</v>
      </c>
      <c r="L29" s="14">
        <f t="shared" si="3"/>
        <v>109.16264762057786</v>
      </c>
      <c r="M29" s="16">
        <f t="shared" si="4"/>
        <v>13.274552675873105</v>
      </c>
      <c r="N29" s="16">
        <f t="shared" si="5"/>
        <v>127.17826740110165</v>
      </c>
      <c r="O29" s="16">
        <f t="shared" si="6"/>
        <v>316.85345858000647</v>
      </c>
      <c r="P29" s="17"/>
    </row>
    <row r="30" spans="1:16">
      <c r="A30" s="7">
        <v>24</v>
      </c>
      <c r="B30" s="26" t="s">
        <v>17</v>
      </c>
      <c r="C30" s="16">
        <v>0</v>
      </c>
      <c r="D30" s="16">
        <v>0</v>
      </c>
      <c r="E30" s="16">
        <v>49637.7</v>
      </c>
      <c r="F30" s="16">
        <v>47742.2</v>
      </c>
      <c r="G30" s="16">
        <v>60126.1</v>
      </c>
      <c r="H30" s="16"/>
      <c r="I30" s="16"/>
      <c r="J30" s="16">
        <f t="shared" si="9"/>
        <v>121.12990730835635</v>
      </c>
      <c r="K30" s="16">
        <f t="shared" si="10"/>
        <v>125.93910628333005</v>
      </c>
      <c r="L30" s="14"/>
      <c r="M30" s="16"/>
      <c r="N30" s="16">
        <f t="shared" si="5"/>
        <v>96.181329916575507</v>
      </c>
      <c r="O30" s="16">
        <f t="shared" si="6"/>
        <v>125.93910628333005</v>
      </c>
      <c r="P30" s="17"/>
    </row>
    <row r="31" spans="1:16">
      <c r="A31" s="7">
        <v>25</v>
      </c>
      <c r="B31" s="26" t="s">
        <v>18</v>
      </c>
      <c r="C31" s="16">
        <v>2608.1999999999998</v>
      </c>
      <c r="D31" s="16">
        <v>2933.8</v>
      </c>
      <c r="E31" s="16">
        <v>3636</v>
      </c>
      <c r="F31" s="16">
        <v>4131.5</v>
      </c>
      <c r="G31" s="16">
        <v>6711.6</v>
      </c>
      <c r="H31" s="16">
        <f>G31/C31*100</f>
        <v>257.32689210950082</v>
      </c>
      <c r="I31" s="16">
        <f>G31/D31*100</f>
        <v>228.76815052150792</v>
      </c>
      <c r="J31" s="16">
        <f t="shared" si="9"/>
        <v>184.58745874587459</v>
      </c>
      <c r="K31" s="16">
        <f t="shared" si="10"/>
        <v>162.44947355681956</v>
      </c>
      <c r="L31" s="14">
        <f t="shared" si="3"/>
        <v>112.48370523732845</v>
      </c>
      <c r="M31" s="16">
        <f t="shared" si="4"/>
        <v>123.9348285500034</v>
      </c>
      <c r="N31" s="16">
        <f t="shared" si="5"/>
        <v>113.62761276127613</v>
      </c>
      <c r="O31" s="16">
        <f t="shared" si="6"/>
        <v>162.44947355681956</v>
      </c>
      <c r="P31" s="17"/>
    </row>
    <row r="32" spans="1:16">
      <c r="A32" s="7">
        <v>26</v>
      </c>
      <c r="B32" s="26" t="s">
        <v>19</v>
      </c>
      <c r="C32" s="16">
        <v>4486.3</v>
      </c>
      <c r="D32" s="16">
        <v>4311.8999999999996</v>
      </c>
      <c r="E32" s="16">
        <v>5362.4</v>
      </c>
      <c r="F32" s="16">
        <v>5613.1</v>
      </c>
      <c r="G32" s="16">
        <v>8128.1</v>
      </c>
      <c r="H32" s="16">
        <f>G32/C32*100</f>
        <v>181.17602478657247</v>
      </c>
      <c r="I32" s="16">
        <f>G32/D32*100</f>
        <v>188.50390779006935</v>
      </c>
      <c r="J32" s="16">
        <f t="shared" si="9"/>
        <v>151.57578696106222</v>
      </c>
      <c r="K32" s="16">
        <f t="shared" si="10"/>
        <v>144.80590048279916</v>
      </c>
      <c r="L32" s="14">
        <f t="shared" si="3"/>
        <v>96.112609500033415</v>
      </c>
      <c r="M32" s="16">
        <f t="shared" si="4"/>
        <v>124.36280989818873</v>
      </c>
      <c r="N32" s="16">
        <f t="shared" si="5"/>
        <v>104.67514545725795</v>
      </c>
      <c r="O32" s="16">
        <f t="shared" si="6"/>
        <v>144.80590048279916</v>
      </c>
      <c r="P32" s="17"/>
    </row>
    <row r="33" spans="1:16">
      <c r="A33" s="7">
        <v>27</v>
      </c>
      <c r="B33" s="26" t="s">
        <v>41</v>
      </c>
      <c r="C33" s="16">
        <v>5417.9</v>
      </c>
      <c r="D33" s="16">
        <v>5208.7</v>
      </c>
      <c r="E33" s="16">
        <v>8516.2999999999993</v>
      </c>
      <c r="F33" s="16">
        <v>10357.1</v>
      </c>
      <c r="G33" s="16">
        <v>18438.8</v>
      </c>
      <c r="H33" s="16">
        <f>G33/C33*100</f>
        <v>340.33112460547443</v>
      </c>
      <c r="I33" s="16">
        <f>G33/D33*100</f>
        <v>354.00003839729681</v>
      </c>
      <c r="J33" s="16">
        <f t="shared" si="9"/>
        <v>216.51186548148846</v>
      </c>
      <c r="K33" s="16">
        <f t="shared" si="10"/>
        <v>178.03052978150254</v>
      </c>
      <c r="L33" s="14">
        <f t="shared" si="3"/>
        <v>96.138725336384951</v>
      </c>
      <c r="M33" s="16">
        <f t="shared" si="4"/>
        <v>163.50144949795532</v>
      </c>
      <c r="N33" s="16">
        <f t="shared" si="5"/>
        <v>121.61502060754086</v>
      </c>
      <c r="O33" s="16">
        <f t="shared" si="6"/>
        <v>178.03052978150254</v>
      </c>
      <c r="P33" s="17"/>
    </row>
    <row r="34" spans="1:16" ht="7.5" customHeight="1">
      <c r="A34" s="7"/>
      <c r="B34" s="26"/>
      <c r="C34" s="16"/>
      <c r="D34" s="16"/>
      <c r="E34" s="16"/>
      <c r="F34" s="16"/>
      <c r="G34" s="16"/>
      <c r="H34" s="16"/>
      <c r="I34" s="16"/>
      <c r="J34" s="16"/>
      <c r="K34" s="16"/>
      <c r="L34" s="14"/>
      <c r="M34" s="16"/>
      <c r="N34" s="16"/>
      <c r="O34" s="16"/>
      <c r="P34" s="17"/>
    </row>
    <row r="35" spans="1:16" ht="24.75" customHeight="1">
      <c r="A35" s="7">
        <v>28</v>
      </c>
      <c r="B35" s="26" t="s">
        <v>33</v>
      </c>
      <c r="C35" s="16">
        <v>3262.3</v>
      </c>
      <c r="D35" s="16">
        <v>6669.7</v>
      </c>
      <c r="E35" s="16">
        <v>31781.4</v>
      </c>
      <c r="F35" s="16">
        <v>23839.1</v>
      </c>
      <c r="G35" s="16">
        <v>45590.5</v>
      </c>
      <c r="H35" s="16">
        <f>G35/C35*100</f>
        <v>1397.4956319161327</v>
      </c>
      <c r="I35" s="16">
        <f>G35/D35*100</f>
        <v>683.54648634871137</v>
      </c>
      <c r="J35" s="16">
        <f>G35/E35*100</f>
        <v>143.45025706859985</v>
      </c>
      <c r="K35" s="16">
        <f>G35/F35*100</f>
        <v>191.24253851865214</v>
      </c>
      <c r="L35" s="14">
        <f t="shared" si="3"/>
        <v>204.44778223952426</v>
      </c>
      <c r="M35" s="16">
        <f t="shared" si="4"/>
        <v>476.5041905932801</v>
      </c>
      <c r="N35" s="16">
        <f t="shared" si="5"/>
        <v>75.00959680819598</v>
      </c>
      <c r="O35" s="16">
        <f t="shared" si="6"/>
        <v>191.24253851865214</v>
      </c>
      <c r="P35" s="17"/>
    </row>
    <row r="36" spans="1:16" ht="14.25" customHeight="1">
      <c r="A36" s="7">
        <v>29</v>
      </c>
      <c r="B36" s="26" t="s">
        <v>24</v>
      </c>
      <c r="C36" s="16">
        <v>406.2</v>
      </c>
      <c r="D36" s="16">
        <v>901.9</v>
      </c>
      <c r="E36" s="16">
        <v>1164.0999999999999</v>
      </c>
      <c r="F36" s="16">
        <v>1659.5</v>
      </c>
      <c r="G36" s="16">
        <v>4464</v>
      </c>
      <c r="H36" s="16">
        <f>G36/C36*100</f>
        <v>1098.9660265878877</v>
      </c>
      <c r="I36" s="16">
        <f>G36/D36*100</f>
        <v>494.95509479986691</v>
      </c>
      <c r="J36" s="16">
        <f>G36/E36*100</f>
        <v>383.47221029121215</v>
      </c>
      <c r="K36" s="16">
        <f>G36/F36*100</f>
        <v>268.99668574871953</v>
      </c>
      <c r="L36" s="14">
        <f t="shared" si="3"/>
        <v>222.03348104382079</v>
      </c>
      <c r="M36" s="16">
        <f t="shared" si="4"/>
        <v>129.07195919725027</v>
      </c>
      <c r="N36" s="16">
        <f t="shared" si="5"/>
        <v>142.55648140194143</v>
      </c>
      <c r="O36" s="16">
        <f t="shared" si="6"/>
        <v>268.99668574871953</v>
      </c>
      <c r="P36" s="17"/>
    </row>
    <row r="37" spans="1:16" ht="13.5" customHeight="1">
      <c r="A37" s="7">
        <v>30</v>
      </c>
      <c r="B37" s="18" t="s">
        <v>34</v>
      </c>
      <c r="C37" s="16">
        <v>0</v>
      </c>
      <c r="D37" s="16">
        <v>0</v>
      </c>
      <c r="E37" s="16">
        <v>8298.1</v>
      </c>
      <c r="F37" s="16">
        <v>3406.2</v>
      </c>
      <c r="G37" s="16">
        <v>13070</v>
      </c>
      <c r="H37" s="16"/>
      <c r="I37" s="16"/>
      <c r="J37" s="16">
        <f>G37/E37*100</f>
        <v>157.50593509357563</v>
      </c>
      <c r="K37" s="16">
        <f>G37/F37*100</f>
        <v>383.71205448887326</v>
      </c>
      <c r="L37" s="14"/>
      <c r="M37" s="16"/>
      <c r="N37" s="16">
        <f t="shared" si="5"/>
        <v>41.047950735710579</v>
      </c>
      <c r="O37" s="16">
        <f t="shared" si="6"/>
        <v>383.71205448887326</v>
      </c>
      <c r="P37" s="17"/>
    </row>
    <row r="38" spans="1:16" s="4" customFormat="1" ht="14.25" customHeight="1">
      <c r="A38" s="7">
        <v>31</v>
      </c>
      <c r="B38" s="18" t="s">
        <v>35</v>
      </c>
      <c r="C38" s="16">
        <v>0</v>
      </c>
      <c r="D38" s="16">
        <v>0</v>
      </c>
      <c r="E38" s="16">
        <v>0</v>
      </c>
      <c r="F38" s="16">
        <v>520</v>
      </c>
      <c r="G38" s="16">
        <v>8674.5</v>
      </c>
      <c r="H38" s="16"/>
      <c r="I38" s="16"/>
      <c r="J38" s="16">
        <v>0</v>
      </c>
      <c r="K38" s="16">
        <f>G38/F38*100</f>
        <v>1668.1730769230767</v>
      </c>
      <c r="L38" s="14"/>
      <c r="M38" s="16"/>
      <c r="N38" s="16"/>
      <c r="O38" s="16">
        <f t="shared" si="6"/>
        <v>1668.1730769230767</v>
      </c>
      <c r="P38" s="27"/>
    </row>
    <row r="39" spans="1:16">
      <c r="A39" s="7">
        <v>32</v>
      </c>
      <c r="B39" s="13" t="s">
        <v>25</v>
      </c>
      <c r="C39" s="16">
        <v>5388.3</v>
      </c>
      <c r="D39" s="16">
        <v>5740.5</v>
      </c>
      <c r="E39" s="16">
        <v>20357.900000000001</v>
      </c>
      <c r="F39" s="16">
        <v>11911.6</v>
      </c>
      <c r="G39" s="16">
        <v>27126.3</v>
      </c>
      <c r="H39" s="16">
        <f>G39/C39*100</f>
        <v>503.42965313735311</v>
      </c>
      <c r="I39" s="16">
        <f>G39/D39*100</f>
        <v>472.54246145806115</v>
      </c>
      <c r="J39" s="16">
        <f>G39/E39*100</f>
        <v>133.24704414502477</v>
      </c>
      <c r="K39" s="16">
        <f>G39/F39*100</f>
        <v>227.73011182376842</v>
      </c>
      <c r="L39" s="14">
        <f t="shared" si="3"/>
        <v>106.53638438839708</v>
      </c>
      <c r="M39" s="16">
        <f t="shared" si="4"/>
        <v>354.63635571814302</v>
      </c>
      <c r="N39" s="16">
        <f t="shared" si="5"/>
        <v>58.510946610406769</v>
      </c>
      <c r="O39" s="16">
        <f t="shared" si="6"/>
        <v>227.73011182376842</v>
      </c>
      <c r="P39" s="17"/>
    </row>
  </sheetData>
  <mergeCells count="21">
    <mergeCell ref="P4:P6"/>
    <mergeCell ref="L4:L6"/>
    <mergeCell ref="M4:M6"/>
    <mergeCell ref="N4:N6"/>
    <mergeCell ref="O4:O6"/>
    <mergeCell ref="A4:A6"/>
    <mergeCell ref="B1:K1"/>
    <mergeCell ref="B2:K2"/>
    <mergeCell ref="B3:J3"/>
    <mergeCell ref="G5:G6"/>
    <mergeCell ref="C4:G4"/>
    <mergeCell ref="H4:K4"/>
    <mergeCell ref="H5:H6"/>
    <mergeCell ref="I5:I6"/>
    <mergeCell ref="J5:J6"/>
    <mergeCell ref="K5:K6"/>
    <mergeCell ref="B4:B6"/>
    <mergeCell ref="C5:C6"/>
    <mergeCell ref="D5:D6"/>
    <mergeCell ref="E5:E6"/>
    <mergeCell ref="F5:F6"/>
  </mergeCells>
  <pageMargins left="0.25" right="0.2" top="0.2" bottom="0.2" header="0.2" footer="0.2"/>
  <pageSetup paperSize="9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2018-03-15T10:43:31Z</dcterms:modified>
</cp:coreProperties>
</file>