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'Лист3'!$A$1:$K$71</definedName>
  </definedNames>
  <calcPr fullCalcOnLoad="1"/>
</workbook>
</file>

<file path=xl/sharedStrings.xml><?xml version="1.0" encoding="utf-8"?>
<sst xmlns="http://schemas.openxmlformats.org/spreadsheetml/2006/main" count="101" uniqueCount="92">
  <si>
    <t xml:space="preserve">                                     </t>
  </si>
  <si>
    <t>Загальна сума доходів</t>
  </si>
  <si>
    <t xml:space="preserve">           Начальник міськфінуправління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</si>
  <si>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</si>
  <si>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</si>
  <si>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</si>
  <si>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</si>
  <si>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</si>
  <si>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</si>
  <si>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</si>
  <si>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</si>
  <si>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</si>
  <si>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</si>
  <si>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</si>
  <si>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</si>
  <si>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</si>
  <si>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</si>
  <si>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</si>
  <si>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</si>
  <si>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</si>
  <si>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</si>
  <si>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</si>
  <si>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</si>
  <si>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</si>
  <si>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</si>
  <si>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</si>
  <si>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</si>
  <si>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</si>
  <si>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</si>
  <si>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</si>
  <si>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</si>
  <si>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</si>
  <si>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</si>
  <si>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</si>
  <si>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</si>
  <si>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</si>
  <si>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</si>
  <si>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</si>
  <si>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</si>
  <si>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</si>
  <si>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</si>
  <si>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</si>
  <si>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</si>
  <si>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</si>
  <si>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</si>
  <si>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</si>
  <si>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</si>
  <si>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</si>
  <si>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</si>
  <si>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</si>
  <si>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</si>
  <si>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</si>
  <si>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</si>
  <si>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</si>
  <si>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</si>
  <si>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</si>
  <si>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</si>
  <si>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</si>
  <si>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</si>
  <si>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</si>
  <si>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</si>
  <si>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</si>
  <si>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</si>
  <si>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</si>
  <si>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</si>
  <si>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</si>
  <si>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</si>
  <si>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</si>
  <si>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</si>
  <si>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</si>
  <si>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</si>
  <si>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</si>
  <si>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</si>
  <si>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</si>
  <si>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</si>
  <si>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</si>
  <si>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 xml:space="preserve">    -Надходження коштів з рахунків виборчих фондів</t>
  </si>
  <si>
    <t>2021 рік</t>
  </si>
  <si>
    <t xml:space="preserve">2020 року </t>
  </si>
  <si>
    <t>2021 року</t>
  </si>
  <si>
    <t>періоду 2020р.</t>
  </si>
  <si>
    <t>в 2021р.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</si>
  <si>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</si>
  <si>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</si>
  <si>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</si>
  <si>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</si>
  <si>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Доходи загального фонду закріплені за місцевими бюджетами</t>
  </si>
  <si>
    <t>за 7 місяців</t>
  </si>
  <si>
    <t>7 місяців</t>
  </si>
  <si>
    <t xml:space="preserve">        на розвиток мережі центрів надання адміністративних послуг</t>
  </si>
  <si>
    <t xml:space="preserve">        на створення мережі спеціалізованих служб підтримки осіб, які постраждали від домашнього насильства та/або насильства за ознакою статі</t>
  </si>
  <si>
    <t>Інформація про виконання доходної частини бюджету  Ніжинської міської територіальної громади за 7 місяців 2021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</si>
</sst>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right"/>
    </xf>
    <xf numFmtId="188" fontId="10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188" fontId="12" fillId="0" borderId="15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" fontId="12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9" fillId="0" borderId="13" xfId="0" applyFont="1" applyFill="1" applyBorder="1" applyAlignment="1">
      <alignment/>
    </xf>
    <xf numFmtId="3" fontId="10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 wrapText="1"/>
    </xf>
    <xf numFmtId="3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 wrapText="1"/>
    </xf>
    <xf numFmtId="3" fontId="11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3" fontId="13" fillId="0" borderId="13" xfId="0" applyNumberFormat="1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33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81" fontId="6" fillId="0" borderId="33" xfId="0" applyNumberFormat="1" applyFont="1" applyFill="1" applyBorder="1" applyAlignment="1">
      <alignment horizontal="center"/>
    </xf>
    <xf numFmtId="181" fontId="6" fillId="0" borderId="26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BreakPreview" zoomScale="60" workbookViewId="0" topLeftCell="A1">
      <selection activeCell="A2" sqref="A2:K2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33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9"/>
      <c r="L1" s="9"/>
      <c r="M1" s="9"/>
      <c r="N1" s="9"/>
    </row>
    <row r="2" spans="1:14" ht="34.5" customHeight="1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0"/>
      <c r="M2" s="10"/>
      <c r="N2" s="10"/>
    </row>
    <row r="3" spans="1:16" ht="30" customHeight="1" thickBot="1">
      <c r="A3" s="3"/>
      <c r="B3" s="39"/>
      <c r="C3" s="3"/>
      <c r="D3" s="3"/>
      <c r="E3" s="3"/>
      <c r="F3" s="5"/>
      <c r="G3" s="5"/>
      <c r="J3" s="8"/>
      <c r="K3" s="8" t="s">
        <v>24</v>
      </c>
      <c r="L3" s="8"/>
      <c r="N3" t="s">
        <v>0</v>
      </c>
      <c r="O3" s="1"/>
      <c r="P3" s="2"/>
    </row>
    <row r="4" spans="1:11" ht="24" customHeight="1">
      <c r="A4" s="60"/>
      <c r="B4" s="12" t="s">
        <v>11</v>
      </c>
      <c r="C4" s="12" t="s">
        <v>32</v>
      </c>
      <c r="D4" s="12" t="s">
        <v>11</v>
      </c>
      <c r="E4" s="12" t="s">
        <v>11</v>
      </c>
      <c r="F4" s="56" t="s">
        <v>9</v>
      </c>
      <c r="G4" s="23" t="s">
        <v>33</v>
      </c>
      <c r="H4" s="63" t="s">
        <v>62</v>
      </c>
      <c r="I4" s="64"/>
      <c r="J4" s="29" t="s">
        <v>33</v>
      </c>
      <c r="K4" s="31" t="s">
        <v>41</v>
      </c>
    </row>
    <row r="5" spans="1:11" ht="21.75" customHeight="1">
      <c r="A5" s="61"/>
      <c r="B5" s="13" t="s">
        <v>8</v>
      </c>
      <c r="C5" s="13" t="s">
        <v>18</v>
      </c>
      <c r="D5" s="13" t="s">
        <v>8</v>
      </c>
      <c r="E5" s="13" t="s">
        <v>8</v>
      </c>
      <c r="F5" s="57" t="s">
        <v>18</v>
      </c>
      <c r="G5" s="24" t="s">
        <v>47</v>
      </c>
      <c r="H5" s="65"/>
      <c r="I5" s="66"/>
      <c r="J5" s="30" t="s">
        <v>19</v>
      </c>
      <c r="K5" s="32" t="s">
        <v>42</v>
      </c>
    </row>
    <row r="6" spans="1:11" ht="22.5" customHeight="1">
      <c r="A6" s="61"/>
      <c r="B6" s="13" t="s">
        <v>77</v>
      </c>
      <c r="C6" s="33" t="s">
        <v>87</v>
      </c>
      <c r="D6" s="13" t="s">
        <v>77</v>
      </c>
      <c r="E6" s="13" t="s">
        <v>88</v>
      </c>
      <c r="F6" s="57" t="s">
        <v>87</v>
      </c>
      <c r="G6" s="24" t="s">
        <v>45</v>
      </c>
      <c r="H6" s="67"/>
      <c r="I6" s="68"/>
      <c r="J6" s="30" t="s">
        <v>31</v>
      </c>
      <c r="K6" s="32" t="s">
        <v>81</v>
      </c>
    </row>
    <row r="7" spans="1:11" ht="54" customHeight="1">
      <c r="A7" s="62"/>
      <c r="B7" s="34" t="s">
        <v>44</v>
      </c>
      <c r="C7" s="33" t="s">
        <v>78</v>
      </c>
      <c r="D7" s="34" t="s">
        <v>22</v>
      </c>
      <c r="E7" s="34" t="s">
        <v>79</v>
      </c>
      <c r="F7" s="58" t="s">
        <v>79</v>
      </c>
      <c r="G7" s="26" t="s">
        <v>46</v>
      </c>
      <c r="H7" s="27" t="s">
        <v>63</v>
      </c>
      <c r="I7" s="28" t="s">
        <v>60</v>
      </c>
      <c r="J7" s="25" t="s">
        <v>80</v>
      </c>
      <c r="K7" s="32" t="s">
        <v>43</v>
      </c>
    </row>
    <row r="8" spans="1:11" ht="23.25" customHeight="1">
      <c r="A8" s="71" t="s">
        <v>86</v>
      </c>
      <c r="B8" s="73"/>
      <c r="C8" s="75"/>
      <c r="D8" s="75"/>
      <c r="E8" s="75"/>
      <c r="F8" s="75"/>
      <c r="G8" s="75"/>
      <c r="H8" s="75"/>
      <c r="I8" s="75"/>
      <c r="J8" s="75"/>
      <c r="K8" s="77"/>
    </row>
    <row r="9" spans="1:11" ht="24" customHeight="1">
      <c r="A9" s="72"/>
      <c r="B9" s="74"/>
      <c r="C9" s="76"/>
      <c r="D9" s="76"/>
      <c r="E9" s="76"/>
      <c r="F9" s="76"/>
      <c r="G9" s="76"/>
      <c r="H9" s="76"/>
      <c r="I9" s="76"/>
      <c r="J9" s="76"/>
      <c r="K9" s="78"/>
    </row>
    <row r="10" spans="1:11" ht="24.75" customHeight="1">
      <c r="A10" s="38" t="s">
        <v>74</v>
      </c>
      <c r="B10" s="14">
        <v>250438600</v>
      </c>
      <c r="C10" s="14">
        <v>111165850.9</v>
      </c>
      <c r="D10" s="14">
        <v>250438600</v>
      </c>
      <c r="E10" s="14">
        <v>146089200</v>
      </c>
      <c r="F10" s="14">
        <v>137091714.65</v>
      </c>
      <c r="G10" s="14">
        <f aca="true" t="shared" si="0" ref="G10:G54">F10-B10</f>
        <v>-113346885.35</v>
      </c>
      <c r="H10" s="14">
        <f>F10-E10</f>
        <v>-8997485.349999994</v>
      </c>
      <c r="I10" s="15">
        <f>IF(E10=0,0,F10/E10*100)</f>
        <v>93.84110163516537</v>
      </c>
      <c r="J10" s="14">
        <f aca="true" t="shared" si="1" ref="J10:J54">F10-C10</f>
        <v>25925863.75</v>
      </c>
      <c r="K10" s="41">
        <f aca="true" t="shared" si="2" ref="K10:K54">D10-B10</f>
        <v>0</v>
      </c>
    </row>
    <row r="11" spans="1:11" ht="24.75" customHeight="1">
      <c r="A11" s="38" t="s">
        <v>6</v>
      </c>
      <c r="B11" s="14">
        <v>806100</v>
      </c>
      <c r="C11" s="14">
        <v>502509.36</v>
      </c>
      <c r="D11" s="14">
        <v>806100</v>
      </c>
      <c r="E11" s="14">
        <v>470100</v>
      </c>
      <c r="F11" s="14">
        <v>253289.88</v>
      </c>
      <c r="G11" s="14">
        <f t="shared" si="0"/>
        <v>-552810.12</v>
      </c>
      <c r="H11" s="14">
        <f aca="true" t="shared" si="3" ref="H11:H40">F11-E11</f>
        <v>-216810.12</v>
      </c>
      <c r="I11" s="15">
        <f aca="true" t="shared" si="4" ref="I11:I32">IF(E11=0,0,F11/E11*100)</f>
        <v>53.88</v>
      </c>
      <c r="J11" s="14">
        <f t="shared" si="1"/>
        <v>-249219.47999999998</v>
      </c>
      <c r="K11" s="41">
        <f t="shared" si="2"/>
        <v>0</v>
      </c>
    </row>
    <row r="12" spans="1:11" ht="91.5" customHeight="1">
      <c r="A12" s="42" t="s">
        <v>54</v>
      </c>
      <c r="B12" s="43">
        <v>0</v>
      </c>
      <c r="C12" s="14">
        <v>216.72</v>
      </c>
      <c r="D12" s="14">
        <v>0</v>
      </c>
      <c r="E12" s="14">
        <v>0</v>
      </c>
      <c r="F12" s="14">
        <v>593.33</v>
      </c>
      <c r="G12" s="14">
        <f t="shared" si="0"/>
        <v>593.33</v>
      </c>
      <c r="H12" s="14">
        <f t="shared" si="3"/>
        <v>593.33</v>
      </c>
      <c r="I12" s="15">
        <f t="shared" si="4"/>
        <v>0</v>
      </c>
      <c r="J12" s="14">
        <f t="shared" si="1"/>
        <v>376.61</v>
      </c>
      <c r="K12" s="41">
        <f t="shared" si="2"/>
        <v>0</v>
      </c>
    </row>
    <row r="13" spans="1:11" ht="68.25" customHeight="1">
      <c r="A13" s="42" t="s">
        <v>69</v>
      </c>
      <c r="B13" s="43">
        <v>0</v>
      </c>
      <c r="C13" s="14">
        <v>42368.02</v>
      </c>
      <c r="D13" s="14">
        <v>0</v>
      </c>
      <c r="E13" s="14">
        <v>0</v>
      </c>
      <c r="F13" s="14">
        <v>33034.39</v>
      </c>
      <c r="G13" s="14">
        <f t="shared" si="0"/>
        <v>33034.39</v>
      </c>
      <c r="H13" s="14">
        <f t="shared" si="3"/>
        <v>33034.39</v>
      </c>
      <c r="I13" s="15">
        <f t="shared" si="4"/>
        <v>0</v>
      </c>
      <c r="J13" s="14">
        <f t="shared" si="1"/>
        <v>-9333.629999999997</v>
      </c>
      <c r="K13" s="41">
        <f t="shared" si="2"/>
        <v>0</v>
      </c>
    </row>
    <row r="14" spans="1:11" ht="48" customHeight="1">
      <c r="A14" s="42" t="s">
        <v>39</v>
      </c>
      <c r="B14" s="43">
        <v>3055700</v>
      </c>
      <c r="C14" s="14">
        <v>1268512.42</v>
      </c>
      <c r="D14" s="14">
        <v>3055700</v>
      </c>
      <c r="E14" s="14">
        <v>1782600</v>
      </c>
      <c r="F14" s="14">
        <v>1645938.59</v>
      </c>
      <c r="G14" s="14">
        <f t="shared" si="0"/>
        <v>-1409761.41</v>
      </c>
      <c r="H14" s="14">
        <f t="shared" si="3"/>
        <v>-136661.40999999992</v>
      </c>
      <c r="I14" s="15">
        <f t="shared" si="4"/>
        <v>92.33359082239426</v>
      </c>
      <c r="J14" s="14">
        <f t="shared" si="1"/>
        <v>377426.17000000016</v>
      </c>
      <c r="K14" s="41">
        <f t="shared" si="2"/>
        <v>0</v>
      </c>
    </row>
    <row r="15" spans="1:11" ht="48" customHeight="1">
      <c r="A15" s="42" t="s">
        <v>40</v>
      </c>
      <c r="B15" s="43">
        <v>10702000</v>
      </c>
      <c r="C15" s="14">
        <v>4383297.73</v>
      </c>
      <c r="D15" s="14">
        <v>10702000</v>
      </c>
      <c r="E15" s="14">
        <v>6242800</v>
      </c>
      <c r="F15" s="14">
        <v>5589919.02</v>
      </c>
      <c r="G15" s="14">
        <f t="shared" si="0"/>
        <v>-5112080.98</v>
      </c>
      <c r="H15" s="14">
        <f t="shared" si="3"/>
        <v>-652880.9800000004</v>
      </c>
      <c r="I15" s="15">
        <f t="shared" si="4"/>
        <v>89.54185653873262</v>
      </c>
      <c r="J15" s="14">
        <f t="shared" si="1"/>
        <v>1206621.289999999</v>
      </c>
      <c r="K15" s="41">
        <f t="shared" si="2"/>
        <v>0</v>
      </c>
    </row>
    <row r="16" spans="1:11" ht="44.25" customHeight="1">
      <c r="A16" s="44" t="s">
        <v>30</v>
      </c>
      <c r="B16" s="45">
        <v>11292800</v>
      </c>
      <c r="C16" s="14">
        <v>5850648.21</v>
      </c>
      <c r="D16" s="14">
        <v>11292800</v>
      </c>
      <c r="E16" s="14">
        <v>6587500</v>
      </c>
      <c r="F16" s="14">
        <v>6817538.17</v>
      </c>
      <c r="G16" s="14">
        <f t="shared" si="0"/>
        <v>-4475261.83</v>
      </c>
      <c r="H16" s="14">
        <f t="shared" si="3"/>
        <v>230038.16999999993</v>
      </c>
      <c r="I16" s="15">
        <f t="shared" si="4"/>
        <v>103.4920405313093</v>
      </c>
      <c r="J16" s="14">
        <f t="shared" si="1"/>
        <v>966889.96</v>
      </c>
      <c r="K16" s="41">
        <f t="shared" si="2"/>
        <v>0</v>
      </c>
    </row>
    <row r="17" spans="1:11" ht="45.75" customHeight="1">
      <c r="A17" s="46" t="s">
        <v>29</v>
      </c>
      <c r="B17" s="45">
        <v>0</v>
      </c>
      <c r="C17" s="14">
        <v>867861.34</v>
      </c>
      <c r="D17" s="14">
        <v>0</v>
      </c>
      <c r="E17" s="14">
        <v>0</v>
      </c>
      <c r="F17" s="14">
        <v>1177890.95</v>
      </c>
      <c r="G17" s="14">
        <f t="shared" si="0"/>
        <v>1177890.95</v>
      </c>
      <c r="H17" s="14">
        <f t="shared" si="3"/>
        <v>1177890.95</v>
      </c>
      <c r="I17" s="15">
        <f t="shared" si="4"/>
        <v>0</v>
      </c>
      <c r="J17" s="14">
        <f t="shared" si="1"/>
        <v>310029.61</v>
      </c>
      <c r="K17" s="41">
        <f t="shared" si="2"/>
        <v>0</v>
      </c>
    </row>
    <row r="18" spans="1:11" ht="71.25" customHeight="1">
      <c r="A18" s="46" t="s">
        <v>73</v>
      </c>
      <c r="B18" s="45">
        <v>0</v>
      </c>
      <c r="C18" s="14">
        <v>0</v>
      </c>
      <c r="D18" s="14">
        <v>0</v>
      </c>
      <c r="E18" s="14">
        <v>0</v>
      </c>
      <c r="F18" s="14">
        <v>2594</v>
      </c>
      <c r="G18" s="14">
        <f t="shared" si="0"/>
        <v>2594</v>
      </c>
      <c r="H18" s="14">
        <f t="shared" si="3"/>
        <v>2594</v>
      </c>
      <c r="I18" s="15">
        <f t="shared" si="4"/>
        <v>0</v>
      </c>
      <c r="J18" s="14">
        <f t="shared" si="1"/>
        <v>2594</v>
      </c>
      <c r="K18" s="41">
        <f t="shared" si="2"/>
        <v>0</v>
      </c>
    </row>
    <row r="19" spans="1:11" ht="25.5" customHeight="1">
      <c r="A19" s="38" t="s">
        <v>15</v>
      </c>
      <c r="B19" s="14">
        <v>59200</v>
      </c>
      <c r="C19" s="14">
        <v>35019.78</v>
      </c>
      <c r="D19" s="14">
        <v>59200</v>
      </c>
      <c r="E19" s="14">
        <v>34500</v>
      </c>
      <c r="F19" s="14">
        <v>297352.1</v>
      </c>
      <c r="G19" s="14">
        <f t="shared" si="0"/>
        <v>238152.09999999998</v>
      </c>
      <c r="H19" s="14">
        <f t="shared" si="3"/>
        <v>262852.1</v>
      </c>
      <c r="I19" s="15">
        <f t="shared" si="4"/>
        <v>861.8901449275361</v>
      </c>
      <c r="J19" s="14">
        <f t="shared" si="1"/>
        <v>262332.31999999995</v>
      </c>
      <c r="K19" s="41">
        <f t="shared" si="2"/>
        <v>0</v>
      </c>
    </row>
    <row r="20" spans="1:11" ht="69" customHeight="1">
      <c r="A20" s="47" t="s">
        <v>55</v>
      </c>
      <c r="B20" s="14">
        <v>0</v>
      </c>
      <c r="C20" s="14">
        <v>98600</v>
      </c>
      <c r="D20" s="14">
        <v>0</v>
      </c>
      <c r="E20" s="14">
        <v>0</v>
      </c>
      <c r="F20" s="14">
        <v>68006.77</v>
      </c>
      <c r="G20" s="14">
        <f t="shared" si="0"/>
        <v>68006.77</v>
      </c>
      <c r="H20" s="14">
        <f t="shared" si="3"/>
        <v>68006.77</v>
      </c>
      <c r="I20" s="15">
        <f t="shared" si="4"/>
        <v>0</v>
      </c>
      <c r="J20" s="14">
        <f t="shared" si="1"/>
        <v>-30593.229999999996</v>
      </c>
      <c r="K20" s="41">
        <f t="shared" si="2"/>
        <v>0</v>
      </c>
    </row>
    <row r="21" spans="1:11" ht="50.25" customHeight="1">
      <c r="A21" s="42" t="s">
        <v>20</v>
      </c>
      <c r="B21" s="45">
        <v>145700</v>
      </c>
      <c r="C21" s="14">
        <v>82972</v>
      </c>
      <c r="D21" s="14">
        <v>145700</v>
      </c>
      <c r="E21" s="14">
        <v>84900</v>
      </c>
      <c r="F21" s="14">
        <v>95301</v>
      </c>
      <c r="G21" s="14">
        <f t="shared" si="0"/>
        <v>-50399</v>
      </c>
      <c r="H21" s="14">
        <f t="shared" si="3"/>
        <v>10401</v>
      </c>
      <c r="I21" s="15">
        <f t="shared" si="4"/>
        <v>112.25088339222616</v>
      </c>
      <c r="J21" s="14">
        <f t="shared" si="1"/>
        <v>12329</v>
      </c>
      <c r="K21" s="41">
        <f t="shared" si="2"/>
        <v>0</v>
      </c>
    </row>
    <row r="22" spans="1:12" ht="25.5" customHeight="1">
      <c r="A22" s="47" t="s">
        <v>13</v>
      </c>
      <c r="B22" s="14">
        <v>2327100</v>
      </c>
      <c r="C22" s="14">
        <v>1387049.92</v>
      </c>
      <c r="D22" s="14">
        <v>2327100</v>
      </c>
      <c r="E22" s="14">
        <v>1357600</v>
      </c>
      <c r="F22" s="14">
        <v>1681539.6</v>
      </c>
      <c r="G22" s="14">
        <f t="shared" si="0"/>
        <v>-645560.3999999999</v>
      </c>
      <c r="H22" s="14">
        <f t="shared" si="3"/>
        <v>323939.6000000001</v>
      </c>
      <c r="I22" s="15">
        <f t="shared" si="4"/>
        <v>123.86119622863878</v>
      </c>
      <c r="J22" s="14">
        <f t="shared" si="1"/>
        <v>294489.68000000017</v>
      </c>
      <c r="K22" s="41">
        <f t="shared" si="2"/>
        <v>0</v>
      </c>
      <c r="L22" s="5"/>
    </row>
    <row r="23" spans="1:11" ht="48" customHeight="1">
      <c r="A23" s="47" t="s">
        <v>21</v>
      </c>
      <c r="B23" s="48">
        <v>294300</v>
      </c>
      <c r="C23" s="14">
        <v>126102</v>
      </c>
      <c r="D23" s="14">
        <v>294300</v>
      </c>
      <c r="E23" s="14">
        <v>171600</v>
      </c>
      <c r="F23" s="14">
        <v>188115.5</v>
      </c>
      <c r="G23" s="14">
        <f t="shared" si="0"/>
        <v>-106184.5</v>
      </c>
      <c r="H23" s="14">
        <f t="shared" si="3"/>
        <v>16515.5</v>
      </c>
      <c r="I23" s="15">
        <f t="shared" si="4"/>
        <v>109.62441724941725</v>
      </c>
      <c r="J23" s="14">
        <f t="shared" si="1"/>
        <v>62013.5</v>
      </c>
      <c r="K23" s="41">
        <f t="shared" si="2"/>
        <v>0</v>
      </c>
    </row>
    <row r="24" spans="1:11" ht="121.5" customHeight="1">
      <c r="A24" s="49" t="s">
        <v>72</v>
      </c>
      <c r="B24" s="48">
        <v>0</v>
      </c>
      <c r="C24" s="14">
        <v>0</v>
      </c>
      <c r="D24" s="14">
        <v>0</v>
      </c>
      <c r="E24" s="14">
        <v>0</v>
      </c>
      <c r="F24" s="14">
        <v>1140</v>
      </c>
      <c r="G24" s="14">
        <f t="shared" si="0"/>
        <v>1140</v>
      </c>
      <c r="H24" s="14">
        <f t="shared" si="3"/>
        <v>1140</v>
      </c>
      <c r="I24" s="15">
        <f t="shared" si="4"/>
        <v>0</v>
      </c>
      <c r="J24" s="14">
        <f t="shared" si="1"/>
        <v>1140</v>
      </c>
      <c r="K24" s="41">
        <f t="shared" si="2"/>
        <v>0</v>
      </c>
    </row>
    <row r="25" spans="1:13" ht="68.25" customHeight="1">
      <c r="A25" s="47" t="s">
        <v>61</v>
      </c>
      <c r="B25" s="14">
        <v>1000000</v>
      </c>
      <c r="C25" s="14">
        <v>1880628.9</v>
      </c>
      <c r="D25" s="14">
        <v>1000000</v>
      </c>
      <c r="E25" s="14">
        <v>583400</v>
      </c>
      <c r="F25" s="14">
        <v>1756267.41</v>
      </c>
      <c r="G25" s="14">
        <f t="shared" si="0"/>
        <v>756267.4099999999</v>
      </c>
      <c r="H25" s="14">
        <f t="shared" si="3"/>
        <v>1172867.41</v>
      </c>
      <c r="I25" s="15">
        <f t="shared" si="4"/>
        <v>301.04000857044906</v>
      </c>
      <c r="J25" s="14">
        <f t="shared" si="1"/>
        <v>-124361.48999999999</v>
      </c>
      <c r="K25" s="41">
        <f t="shared" si="2"/>
        <v>0</v>
      </c>
      <c r="L25" s="5"/>
      <c r="M25" s="5"/>
    </row>
    <row r="26" spans="1:13" ht="24.75" customHeight="1">
      <c r="A26" s="50" t="s">
        <v>12</v>
      </c>
      <c r="B26" s="43">
        <v>81600</v>
      </c>
      <c r="C26" s="14">
        <v>44890.11</v>
      </c>
      <c r="D26" s="14">
        <v>81600</v>
      </c>
      <c r="E26" s="14">
        <v>47500</v>
      </c>
      <c r="F26" s="14">
        <v>41860.59</v>
      </c>
      <c r="G26" s="14">
        <f t="shared" si="0"/>
        <v>-39739.41</v>
      </c>
      <c r="H26" s="14">
        <f t="shared" si="3"/>
        <v>-5639.4100000000035</v>
      </c>
      <c r="I26" s="15">
        <f t="shared" si="4"/>
        <v>88.12755789473682</v>
      </c>
      <c r="J26" s="14">
        <f t="shared" si="1"/>
        <v>-3029.520000000004</v>
      </c>
      <c r="K26" s="41">
        <f t="shared" si="2"/>
        <v>0</v>
      </c>
      <c r="L26" s="5"/>
      <c r="M26" s="5"/>
    </row>
    <row r="27" spans="1:13" ht="24.75" customHeight="1">
      <c r="A27" s="38" t="s">
        <v>4</v>
      </c>
      <c r="B27" s="14">
        <v>1474000</v>
      </c>
      <c r="C27" s="14">
        <v>1032080.47</v>
      </c>
      <c r="D27" s="14">
        <v>1474000</v>
      </c>
      <c r="E27" s="14">
        <v>859900</v>
      </c>
      <c r="F27" s="14">
        <v>884431.59</v>
      </c>
      <c r="G27" s="14">
        <f t="shared" si="0"/>
        <v>-589568.41</v>
      </c>
      <c r="H27" s="14">
        <f t="shared" si="3"/>
        <v>24531.589999999967</v>
      </c>
      <c r="I27" s="15">
        <f t="shared" si="4"/>
        <v>102.85284219095243</v>
      </c>
      <c r="J27" s="14">
        <f t="shared" si="1"/>
        <v>-147648.88</v>
      </c>
      <c r="K27" s="41">
        <f t="shared" si="2"/>
        <v>0</v>
      </c>
      <c r="L27" s="5"/>
      <c r="M27" s="5"/>
    </row>
    <row r="28" spans="1:13" ht="24.75" customHeight="1" hidden="1">
      <c r="A28" s="38" t="s">
        <v>76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 t="shared" si="0"/>
        <v>0</v>
      </c>
      <c r="H28" s="14">
        <f t="shared" si="3"/>
        <v>0</v>
      </c>
      <c r="I28" s="15">
        <f t="shared" si="4"/>
        <v>0</v>
      </c>
      <c r="J28" s="14">
        <f t="shared" si="1"/>
        <v>0</v>
      </c>
      <c r="K28" s="41">
        <f t="shared" si="2"/>
        <v>0</v>
      </c>
      <c r="L28" s="5"/>
      <c r="M28" s="5"/>
    </row>
    <row r="29" spans="1:13" ht="114.75" customHeight="1">
      <c r="A29" s="47" t="s">
        <v>85</v>
      </c>
      <c r="B29" s="14">
        <v>0</v>
      </c>
      <c r="C29" s="14">
        <v>0</v>
      </c>
      <c r="D29" s="14">
        <v>0</v>
      </c>
      <c r="E29" s="14">
        <v>0</v>
      </c>
      <c r="F29" s="14">
        <v>161208.4</v>
      </c>
      <c r="G29" s="14">
        <f t="shared" si="0"/>
        <v>161208.4</v>
      </c>
      <c r="H29" s="14">
        <f t="shared" si="3"/>
        <v>161208.4</v>
      </c>
      <c r="I29" s="15">
        <f t="shared" si="4"/>
        <v>0</v>
      </c>
      <c r="J29" s="14">
        <f t="shared" si="1"/>
        <v>161208.4</v>
      </c>
      <c r="K29" s="41">
        <f t="shared" si="2"/>
        <v>0</v>
      </c>
      <c r="L29" s="5"/>
      <c r="M29" s="5"/>
    </row>
    <row r="30" spans="1:13" ht="1.5" customHeight="1" hidden="1">
      <c r="A30" s="38" t="s">
        <v>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si="0"/>
        <v>0</v>
      </c>
      <c r="H30" s="14">
        <f t="shared" si="3"/>
        <v>0</v>
      </c>
      <c r="I30" s="15">
        <f t="shared" si="4"/>
        <v>0</v>
      </c>
      <c r="J30" s="14">
        <f t="shared" si="1"/>
        <v>0</v>
      </c>
      <c r="K30" s="41">
        <f t="shared" si="2"/>
        <v>0</v>
      </c>
      <c r="L30" s="5"/>
      <c r="M30" s="5"/>
    </row>
    <row r="31" spans="1:13" ht="0.75" customHeight="1" hidden="1">
      <c r="A31" s="47" t="s">
        <v>10</v>
      </c>
      <c r="B31" s="48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0"/>
        <v>0</v>
      </c>
      <c r="H31" s="14">
        <f t="shared" si="3"/>
        <v>0</v>
      </c>
      <c r="I31" s="15">
        <f t="shared" si="4"/>
        <v>0</v>
      </c>
      <c r="J31" s="14">
        <f t="shared" si="1"/>
        <v>0</v>
      </c>
      <c r="K31" s="41">
        <f t="shared" si="2"/>
        <v>0</v>
      </c>
      <c r="L31" s="5"/>
      <c r="M31" s="5"/>
    </row>
    <row r="32" spans="1:13" ht="24.75" customHeight="1">
      <c r="A32" s="38" t="s">
        <v>7</v>
      </c>
      <c r="B32" s="14">
        <v>0</v>
      </c>
      <c r="C32" s="14">
        <v>2493.17</v>
      </c>
      <c r="D32" s="14">
        <v>0</v>
      </c>
      <c r="E32" s="14">
        <v>0</v>
      </c>
      <c r="F32" s="14">
        <v>0</v>
      </c>
      <c r="G32" s="14">
        <f t="shared" si="0"/>
        <v>0</v>
      </c>
      <c r="H32" s="14">
        <f t="shared" si="3"/>
        <v>0</v>
      </c>
      <c r="I32" s="15">
        <f t="shared" si="4"/>
        <v>0</v>
      </c>
      <c r="J32" s="14">
        <f t="shared" si="1"/>
        <v>-2493.17</v>
      </c>
      <c r="K32" s="41">
        <f t="shared" si="2"/>
        <v>0</v>
      </c>
      <c r="L32" s="5"/>
      <c r="M32" s="5"/>
    </row>
    <row r="33" spans="1:13" ht="24.75" customHeight="1">
      <c r="A33" s="40" t="s">
        <v>17</v>
      </c>
      <c r="B33" s="16">
        <f>B34+B38+B39+B40</f>
        <v>104944000</v>
      </c>
      <c r="C33" s="16">
        <f>C34+C38+C39+C40</f>
        <v>72338815.94</v>
      </c>
      <c r="D33" s="16">
        <f>D34+D38+D39+D40</f>
        <v>104944000</v>
      </c>
      <c r="E33" s="16">
        <f>E34+E38+E39+E40</f>
        <v>61217300</v>
      </c>
      <c r="F33" s="16">
        <f>F34+F38+F39+F40</f>
        <v>87591437.34</v>
      </c>
      <c r="G33" s="16">
        <f t="shared" si="0"/>
        <v>-17352562.659999996</v>
      </c>
      <c r="H33" s="16">
        <f t="shared" si="3"/>
        <v>26374137.340000004</v>
      </c>
      <c r="I33" s="17">
        <f aca="true" t="shared" si="5" ref="I33:I69">IF(E33=0,0,F33/E33*100)</f>
        <v>143.0828170141447</v>
      </c>
      <c r="J33" s="16">
        <f t="shared" si="1"/>
        <v>15252621.400000006</v>
      </c>
      <c r="K33" s="51">
        <f t="shared" si="2"/>
        <v>0</v>
      </c>
      <c r="L33" s="5"/>
      <c r="M33" s="5"/>
    </row>
    <row r="34" spans="1:13" ht="24" customHeight="1">
      <c r="A34" s="50" t="s">
        <v>26</v>
      </c>
      <c r="B34" s="43">
        <f>B35+B36+B37</f>
        <v>57739200</v>
      </c>
      <c r="C34" s="14">
        <f>C35+C36+C37</f>
        <v>49887097.63</v>
      </c>
      <c r="D34" s="14">
        <f>D35+D36+D37</f>
        <v>57739200</v>
      </c>
      <c r="E34" s="14">
        <f>E35+E36+E37</f>
        <v>33681200</v>
      </c>
      <c r="F34" s="14">
        <f>F35+F36+F37</f>
        <v>59895861.5</v>
      </c>
      <c r="G34" s="14">
        <f t="shared" si="0"/>
        <v>2156661.5</v>
      </c>
      <c r="H34" s="14">
        <f t="shared" si="3"/>
        <v>26214661.5</v>
      </c>
      <c r="I34" s="15">
        <f t="shared" si="5"/>
        <v>177.8317325392207</v>
      </c>
      <c r="J34" s="14">
        <f t="shared" si="1"/>
        <v>10008763.869999997</v>
      </c>
      <c r="K34" s="41">
        <f t="shared" si="2"/>
        <v>0</v>
      </c>
      <c r="L34" s="5"/>
      <c r="M34" s="5"/>
    </row>
    <row r="35" spans="1:13" ht="48" customHeight="1">
      <c r="A35" s="42" t="s">
        <v>25</v>
      </c>
      <c r="B35" s="45">
        <v>9276400</v>
      </c>
      <c r="C35" s="14">
        <v>3924149.4</v>
      </c>
      <c r="D35" s="14">
        <v>9276400</v>
      </c>
      <c r="E35" s="14">
        <v>5411300</v>
      </c>
      <c r="F35" s="14">
        <v>4985587.73</v>
      </c>
      <c r="G35" s="14">
        <f t="shared" si="0"/>
        <v>-4290812.27</v>
      </c>
      <c r="H35" s="14">
        <f t="shared" si="3"/>
        <v>-425712.26999999955</v>
      </c>
      <c r="I35" s="15">
        <f t="shared" si="5"/>
        <v>92.1329020752869</v>
      </c>
      <c r="J35" s="14">
        <f t="shared" si="1"/>
        <v>1061438.3300000005</v>
      </c>
      <c r="K35" s="41">
        <f t="shared" si="2"/>
        <v>0</v>
      </c>
      <c r="L35" s="5"/>
      <c r="M35" s="5"/>
    </row>
    <row r="36" spans="1:13" ht="24" customHeight="1">
      <c r="A36" s="52" t="s">
        <v>14</v>
      </c>
      <c r="B36" s="43">
        <v>48337800</v>
      </c>
      <c r="C36" s="14">
        <v>45882240.1</v>
      </c>
      <c r="D36" s="14">
        <v>48337800</v>
      </c>
      <c r="E36" s="14">
        <v>28197000</v>
      </c>
      <c r="F36" s="14">
        <v>54854023.77</v>
      </c>
      <c r="G36" s="14">
        <f t="shared" si="0"/>
        <v>6516223.770000003</v>
      </c>
      <c r="H36" s="14">
        <f t="shared" si="3"/>
        <v>26657023.770000003</v>
      </c>
      <c r="I36" s="15">
        <f t="shared" si="5"/>
        <v>194.53851037344398</v>
      </c>
      <c r="J36" s="14">
        <f t="shared" si="1"/>
        <v>8971783.670000002</v>
      </c>
      <c r="K36" s="41">
        <f t="shared" si="2"/>
        <v>0</v>
      </c>
      <c r="L36" s="5"/>
      <c r="M36" s="5"/>
    </row>
    <row r="37" spans="1:13" ht="24" customHeight="1">
      <c r="A37" s="52" t="s">
        <v>23</v>
      </c>
      <c r="B37" s="43">
        <v>125000</v>
      </c>
      <c r="C37" s="14">
        <v>80708.13</v>
      </c>
      <c r="D37" s="14">
        <v>125000</v>
      </c>
      <c r="E37" s="14">
        <v>72900</v>
      </c>
      <c r="F37" s="14">
        <v>56250</v>
      </c>
      <c r="G37" s="14">
        <f t="shared" si="0"/>
        <v>-68750</v>
      </c>
      <c r="H37" s="14">
        <f t="shared" si="3"/>
        <v>-16650</v>
      </c>
      <c r="I37" s="15">
        <f t="shared" si="5"/>
        <v>77.1604938271605</v>
      </c>
      <c r="J37" s="14">
        <f t="shared" si="1"/>
        <v>-24458.130000000005</v>
      </c>
      <c r="K37" s="41">
        <f t="shared" si="2"/>
        <v>0</v>
      </c>
      <c r="L37" s="5"/>
      <c r="M37" s="5"/>
    </row>
    <row r="38" spans="1:13" ht="24" customHeight="1">
      <c r="A38" s="50" t="s">
        <v>75</v>
      </c>
      <c r="B38" s="43">
        <v>131200</v>
      </c>
      <c r="C38" s="14">
        <v>54063.41</v>
      </c>
      <c r="D38" s="14">
        <v>131200</v>
      </c>
      <c r="E38" s="14">
        <v>76600</v>
      </c>
      <c r="F38" s="14">
        <v>70917.15</v>
      </c>
      <c r="G38" s="14">
        <f t="shared" si="0"/>
        <v>-60282.850000000006</v>
      </c>
      <c r="H38" s="14">
        <f t="shared" si="3"/>
        <v>-5682.850000000006</v>
      </c>
      <c r="I38" s="15">
        <f t="shared" si="5"/>
        <v>92.58113577023498</v>
      </c>
      <c r="J38" s="14">
        <f t="shared" si="1"/>
        <v>16853.73999999999</v>
      </c>
      <c r="K38" s="41">
        <f t="shared" si="2"/>
        <v>0</v>
      </c>
      <c r="L38" s="5"/>
      <c r="M38" s="5"/>
    </row>
    <row r="39" spans="1:11" ht="24" customHeight="1">
      <c r="A39" s="50" t="s">
        <v>27</v>
      </c>
      <c r="B39" s="43">
        <v>74200</v>
      </c>
      <c r="C39" s="14">
        <v>29005</v>
      </c>
      <c r="D39" s="14">
        <v>74200</v>
      </c>
      <c r="E39" s="14">
        <v>43200</v>
      </c>
      <c r="F39" s="14">
        <v>58221</v>
      </c>
      <c r="G39" s="14">
        <f t="shared" si="0"/>
        <v>-15979</v>
      </c>
      <c r="H39" s="14">
        <f t="shared" si="3"/>
        <v>15021</v>
      </c>
      <c r="I39" s="15">
        <f t="shared" si="5"/>
        <v>134.77083333333331</v>
      </c>
      <c r="J39" s="14">
        <f t="shared" si="1"/>
        <v>29216</v>
      </c>
      <c r="K39" s="41">
        <f t="shared" si="2"/>
        <v>0</v>
      </c>
    </row>
    <row r="40" spans="1:11" ht="24" customHeight="1">
      <c r="A40" s="38" t="s">
        <v>28</v>
      </c>
      <c r="B40" s="14">
        <v>46999400</v>
      </c>
      <c r="C40" s="14">
        <v>22368649.9</v>
      </c>
      <c r="D40" s="14">
        <v>46999400</v>
      </c>
      <c r="E40" s="14">
        <v>27416300</v>
      </c>
      <c r="F40" s="14">
        <v>27566437.69</v>
      </c>
      <c r="G40" s="14">
        <f t="shared" si="0"/>
        <v>-19432962.31</v>
      </c>
      <c r="H40" s="14">
        <f t="shared" si="3"/>
        <v>150137.69000000134</v>
      </c>
      <c r="I40" s="15">
        <f t="shared" si="5"/>
        <v>100.54762199859209</v>
      </c>
      <c r="J40" s="14">
        <f t="shared" si="1"/>
        <v>5197787.790000003</v>
      </c>
      <c r="K40" s="41">
        <f t="shared" si="2"/>
        <v>0</v>
      </c>
    </row>
    <row r="41" spans="1:11" ht="24.75" customHeight="1">
      <c r="A41" s="40" t="s">
        <v>84</v>
      </c>
      <c r="B41" s="16">
        <f>B10+B11+B12+B13+B14+B15+B16+B17+B18+B19+B20+B21+B22+B23+B24+B25+B26+B27+B28+B29+B30+B31+B32+B33</f>
        <v>386621100</v>
      </c>
      <c r="C41" s="16">
        <f>C10+C11+C12+C13+C14+C15+C16+C17+C18+C19+C20+C21+C22+C23+C24+C25+C26+C27+C28+C29+C30+C31+C32+C33</f>
        <v>201109916.99</v>
      </c>
      <c r="D41" s="16">
        <f>D10+D11+D12+D13+D14+D15+D16+D17+D18+D19+D20+D21+D22+D23+D24+D25+D26+D27+D28+D29+D30+D31+D32+D33</f>
        <v>386621100</v>
      </c>
      <c r="E41" s="16">
        <f>E10+E11+E12+E13+E14+E15+E16+E17+E18+E19+E20+E21+E22+E23+E24+E25+E26+E27+E28+E29+E30+E31+E32+E33</f>
        <v>225528900</v>
      </c>
      <c r="F41" s="16">
        <f>F10+F11+F12+F13+F14+F15+F16+F17+F18+F19+F20+F21+F22+F23+F24+F25+F26+F27+F28+F29+F30+F31+F32+F33</f>
        <v>245379173.28</v>
      </c>
      <c r="G41" s="16">
        <f t="shared" si="0"/>
        <v>-141241926.72</v>
      </c>
      <c r="H41" s="16">
        <f aca="true" t="shared" si="6" ref="H41:H69">F41-E41</f>
        <v>19850273.28</v>
      </c>
      <c r="I41" s="17">
        <f t="shared" si="5"/>
        <v>108.80165392550578</v>
      </c>
      <c r="J41" s="16">
        <f t="shared" si="1"/>
        <v>44269256.28999999</v>
      </c>
      <c r="K41" s="51">
        <f t="shared" si="2"/>
        <v>0</v>
      </c>
    </row>
    <row r="42" spans="1:11" ht="24.75" customHeight="1">
      <c r="A42" s="53" t="s">
        <v>59</v>
      </c>
      <c r="B42" s="16">
        <f>B43+B44+B52+B53</f>
        <v>136688500</v>
      </c>
      <c r="C42" s="16">
        <f>C43+C44+C52+C53</f>
        <v>88128867.75</v>
      </c>
      <c r="D42" s="16">
        <f>D43+D44+D52+D53</f>
        <v>144191109</v>
      </c>
      <c r="E42" s="16">
        <f>E43+E44+E52+E53</f>
        <v>87491746</v>
      </c>
      <c r="F42" s="16">
        <f>F43+F44+F52+F53</f>
        <v>87456746</v>
      </c>
      <c r="G42" s="16">
        <f>G43+G52+G53+G44</f>
        <v>-49231754</v>
      </c>
      <c r="H42" s="16">
        <f>F42-E42</f>
        <v>-35000</v>
      </c>
      <c r="I42" s="36">
        <f t="shared" si="5"/>
        <v>99.95999622638688</v>
      </c>
      <c r="J42" s="16">
        <f t="shared" si="1"/>
        <v>-672121.75</v>
      </c>
      <c r="K42" s="51">
        <f t="shared" si="2"/>
        <v>7502609</v>
      </c>
    </row>
    <row r="43" spans="1:11" ht="24.75" customHeight="1">
      <c r="A43" s="38" t="s">
        <v>65</v>
      </c>
      <c r="B43" s="14">
        <v>14818600</v>
      </c>
      <c r="C43" s="14">
        <v>9913400</v>
      </c>
      <c r="D43" s="14">
        <v>14818600</v>
      </c>
      <c r="E43" s="14">
        <v>8644300</v>
      </c>
      <c r="F43" s="14">
        <v>8644300</v>
      </c>
      <c r="G43" s="14">
        <f t="shared" si="0"/>
        <v>-6174300</v>
      </c>
      <c r="H43" s="14">
        <f t="shared" si="6"/>
        <v>0</v>
      </c>
      <c r="I43" s="37">
        <f t="shared" si="5"/>
        <v>100</v>
      </c>
      <c r="J43" s="14">
        <f t="shared" si="1"/>
        <v>-1269100</v>
      </c>
      <c r="K43" s="41">
        <f t="shared" si="2"/>
        <v>0</v>
      </c>
    </row>
    <row r="44" spans="1:11" ht="21" customHeight="1">
      <c r="A44" s="38" t="s">
        <v>66</v>
      </c>
      <c r="B44" s="14">
        <f>B45+B46+B47+B48+B49+B50+B51</f>
        <v>121869900</v>
      </c>
      <c r="C44" s="14">
        <f>C45+C46+C47+C48+C49+C50+C51</f>
        <v>72867441</v>
      </c>
      <c r="D44" s="14">
        <f>D45+D46+D47+D48+D49+D50+D51</f>
        <v>122470965</v>
      </c>
      <c r="E44" s="14">
        <f>E45+E46+E47+E48+E49+E50+E51</f>
        <v>74723800</v>
      </c>
      <c r="F44" s="14">
        <f>F45+F46+F47+F48+F49+F50+F51</f>
        <v>74723800</v>
      </c>
      <c r="G44" s="14">
        <f t="shared" si="0"/>
        <v>-47146100</v>
      </c>
      <c r="H44" s="14">
        <f t="shared" si="6"/>
        <v>0</v>
      </c>
      <c r="I44" s="37">
        <f t="shared" si="5"/>
        <v>100</v>
      </c>
      <c r="J44" s="14">
        <f t="shared" si="1"/>
        <v>1856359</v>
      </c>
      <c r="K44" s="41">
        <f t="shared" si="2"/>
        <v>601065</v>
      </c>
    </row>
    <row r="45" spans="1:11" ht="51" customHeight="1" hidden="1">
      <c r="A45" s="47" t="s">
        <v>71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0"/>
        <v>0</v>
      </c>
      <c r="H45" s="14">
        <f t="shared" si="6"/>
        <v>0</v>
      </c>
      <c r="I45" s="37">
        <f t="shared" si="5"/>
        <v>0</v>
      </c>
      <c r="J45" s="14">
        <f t="shared" si="1"/>
        <v>0</v>
      </c>
      <c r="K45" s="41">
        <f t="shared" si="2"/>
        <v>0</v>
      </c>
    </row>
    <row r="46" spans="1:11" ht="24.75" customHeight="1" hidden="1">
      <c r="A46" s="38" t="s">
        <v>70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0"/>
        <v>0</v>
      </c>
      <c r="H46" s="14">
        <f t="shared" si="6"/>
        <v>0</v>
      </c>
      <c r="I46" s="37">
        <f t="shared" si="5"/>
        <v>0</v>
      </c>
      <c r="J46" s="14">
        <f t="shared" si="1"/>
        <v>0</v>
      </c>
      <c r="K46" s="41">
        <f t="shared" si="2"/>
        <v>0</v>
      </c>
    </row>
    <row r="47" spans="1:11" ht="24.75" customHeight="1">
      <c r="A47" s="54" t="s">
        <v>57</v>
      </c>
      <c r="B47" s="55">
        <v>121869900</v>
      </c>
      <c r="C47" s="14">
        <v>58675800</v>
      </c>
      <c r="D47" s="55">
        <v>121869900</v>
      </c>
      <c r="E47" s="14">
        <v>74723800</v>
      </c>
      <c r="F47" s="14">
        <v>74723800</v>
      </c>
      <c r="G47" s="14">
        <f t="shared" si="0"/>
        <v>-47146100</v>
      </c>
      <c r="H47" s="14">
        <f t="shared" si="6"/>
        <v>0</v>
      </c>
      <c r="I47" s="37">
        <f t="shared" si="5"/>
        <v>100</v>
      </c>
      <c r="J47" s="14">
        <f t="shared" si="1"/>
        <v>16048000</v>
      </c>
      <c r="K47" s="41">
        <f t="shared" si="2"/>
        <v>0</v>
      </c>
    </row>
    <row r="48" spans="1:11" ht="24.75" customHeight="1">
      <c r="A48" s="47" t="s">
        <v>58</v>
      </c>
      <c r="B48" s="48">
        <v>0</v>
      </c>
      <c r="C48" s="14">
        <v>13838700</v>
      </c>
      <c r="D48" s="48">
        <v>0</v>
      </c>
      <c r="E48" s="14">
        <v>0</v>
      </c>
      <c r="F48" s="14">
        <v>0</v>
      </c>
      <c r="G48" s="14">
        <f t="shared" si="0"/>
        <v>0</v>
      </c>
      <c r="H48" s="14">
        <f t="shared" si="6"/>
        <v>0</v>
      </c>
      <c r="I48" s="37">
        <f t="shared" si="5"/>
        <v>0</v>
      </c>
      <c r="J48" s="14">
        <f t="shared" si="1"/>
        <v>-13838700</v>
      </c>
      <c r="K48" s="41">
        <f t="shared" si="2"/>
        <v>0</v>
      </c>
    </row>
    <row r="49" spans="1:11" ht="45.75" customHeight="1">
      <c r="A49" s="47" t="s">
        <v>68</v>
      </c>
      <c r="B49" s="48">
        <v>0</v>
      </c>
      <c r="C49" s="14">
        <v>352941</v>
      </c>
      <c r="D49" s="48">
        <v>0</v>
      </c>
      <c r="E49" s="14">
        <v>0</v>
      </c>
      <c r="F49" s="14">
        <v>0</v>
      </c>
      <c r="G49" s="14">
        <f t="shared" si="0"/>
        <v>0</v>
      </c>
      <c r="H49" s="14">
        <f t="shared" si="6"/>
        <v>0</v>
      </c>
      <c r="I49" s="37">
        <f t="shared" si="5"/>
        <v>0</v>
      </c>
      <c r="J49" s="14">
        <f t="shared" si="1"/>
        <v>-352941</v>
      </c>
      <c r="K49" s="41">
        <f t="shared" si="2"/>
        <v>0</v>
      </c>
    </row>
    <row r="50" spans="1:11" ht="43.5" customHeight="1">
      <c r="A50" s="47" t="s">
        <v>89</v>
      </c>
      <c r="B50" s="48">
        <v>0</v>
      </c>
      <c r="C50" s="14">
        <v>0</v>
      </c>
      <c r="D50" s="48">
        <v>310000</v>
      </c>
      <c r="E50" s="14">
        <v>0</v>
      </c>
      <c r="F50" s="14">
        <v>0</v>
      </c>
      <c r="G50" s="14">
        <f t="shared" si="0"/>
        <v>0</v>
      </c>
      <c r="H50" s="14">
        <f t="shared" si="6"/>
        <v>0</v>
      </c>
      <c r="I50" s="37">
        <f t="shared" si="5"/>
        <v>0</v>
      </c>
      <c r="J50" s="14">
        <f t="shared" si="1"/>
        <v>0</v>
      </c>
      <c r="K50" s="41"/>
    </row>
    <row r="51" spans="1:11" ht="66.75" customHeight="1">
      <c r="A51" s="47" t="s">
        <v>90</v>
      </c>
      <c r="B51" s="48">
        <v>0</v>
      </c>
      <c r="C51" s="14">
        <v>0</v>
      </c>
      <c r="D51" s="48">
        <v>291065</v>
      </c>
      <c r="E51" s="14">
        <v>0</v>
      </c>
      <c r="F51" s="14">
        <v>0</v>
      </c>
      <c r="G51" s="14">
        <f t="shared" si="0"/>
        <v>0</v>
      </c>
      <c r="H51" s="14">
        <f t="shared" si="6"/>
        <v>0</v>
      </c>
      <c r="I51" s="37">
        <f t="shared" si="5"/>
        <v>0</v>
      </c>
      <c r="J51" s="14">
        <f t="shared" si="1"/>
        <v>0</v>
      </c>
      <c r="K51" s="41"/>
    </row>
    <row r="52" spans="1:11" ht="45" customHeight="1">
      <c r="A52" s="47" t="s">
        <v>67</v>
      </c>
      <c r="B52" s="48">
        <v>0</v>
      </c>
      <c r="C52" s="14">
        <v>57775</v>
      </c>
      <c r="D52" s="48">
        <v>0</v>
      </c>
      <c r="E52" s="14">
        <v>0</v>
      </c>
      <c r="F52" s="14">
        <v>0</v>
      </c>
      <c r="G52" s="14">
        <f t="shared" si="0"/>
        <v>0</v>
      </c>
      <c r="H52" s="14">
        <f t="shared" si="6"/>
        <v>0</v>
      </c>
      <c r="I52" s="37">
        <f t="shared" si="5"/>
        <v>0</v>
      </c>
      <c r="J52" s="14">
        <f t="shared" si="1"/>
        <v>-57775</v>
      </c>
      <c r="K52" s="41">
        <f t="shared" si="2"/>
        <v>0</v>
      </c>
    </row>
    <row r="53" spans="1:11" ht="45" customHeight="1">
      <c r="A53" s="47" t="s">
        <v>64</v>
      </c>
      <c r="B53" s="48">
        <v>0</v>
      </c>
      <c r="C53" s="14">
        <v>5290251.75</v>
      </c>
      <c r="D53" s="14">
        <v>6901544</v>
      </c>
      <c r="E53" s="14">
        <v>4123646</v>
      </c>
      <c r="F53" s="14">
        <v>4088646</v>
      </c>
      <c r="G53" s="14">
        <f t="shared" si="0"/>
        <v>4088646</v>
      </c>
      <c r="H53" s="14">
        <f t="shared" si="6"/>
        <v>-35000</v>
      </c>
      <c r="I53" s="37">
        <f t="shared" si="5"/>
        <v>99.15123655134316</v>
      </c>
      <c r="J53" s="14">
        <f t="shared" si="1"/>
        <v>-1201605.75</v>
      </c>
      <c r="K53" s="41">
        <f t="shared" si="2"/>
        <v>6901544</v>
      </c>
    </row>
    <row r="54" spans="1:11" ht="24.75" customHeight="1">
      <c r="A54" s="40" t="s">
        <v>83</v>
      </c>
      <c r="B54" s="16">
        <f>B41+B42</f>
        <v>523309600</v>
      </c>
      <c r="C54" s="16">
        <f>C41+C42</f>
        <v>289238784.74</v>
      </c>
      <c r="D54" s="16">
        <f>D41+D42</f>
        <v>530812209</v>
      </c>
      <c r="E54" s="16">
        <f>E41+E42</f>
        <v>313020646</v>
      </c>
      <c r="F54" s="16">
        <f>F41+F42</f>
        <v>332835919.28</v>
      </c>
      <c r="G54" s="16">
        <f t="shared" si="0"/>
        <v>-190473680.72000003</v>
      </c>
      <c r="H54" s="16">
        <f t="shared" si="6"/>
        <v>19815273.27999997</v>
      </c>
      <c r="I54" s="17">
        <f t="shared" si="5"/>
        <v>106.33034067663382</v>
      </c>
      <c r="J54" s="16">
        <f t="shared" si="1"/>
        <v>43597134.53999996</v>
      </c>
      <c r="K54" s="51">
        <f t="shared" si="2"/>
        <v>7502609</v>
      </c>
    </row>
    <row r="55" spans="1:11" ht="24" customHeight="1">
      <c r="A55" s="40" t="s">
        <v>34</v>
      </c>
      <c r="B55" s="16"/>
      <c r="C55" s="16"/>
      <c r="D55" s="16"/>
      <c r="E55" s="16"/>
      <c r="F55" s="14"/>
      <c r="G55" s="14"/>
      <c r="H55" s="14"/>
      <c r="I55" s="15"/>
      <c r="J55" s="14"/>
      <c r="K55" s="41"/>
    </row>
    <row r="56" spans="1:11" ht="25.5" customHeight="1">
      <c r="A56" s="47" t="s">
        <v>48</v>
      </c>
      <c r="B56" s="48">
        <v>10145440</v>
      </c>
      <c r="C56" s="14">
        <v>2958815.91</v>
      </c>
      <c r="D56" s="14">
        <v>10145440</v>
      </c>
      <c r="E56" s="14">
        <v>5918173.33</v>
      </c>
      <c r="F56" s="14">
        <v>4246843.98</v>
      </c>
      <c r="G56" s="14">
        <f aca="true" t="shared" si="7" ref="G56:G69">F56-B56</f>
        <v>-5898596.02</v>
      </c>
      <c r="H56" s="14">
        <f t="shared" si="6"/>
        <v>-1671329.3499999996</v>
      </c>
      <c r="I56" s="15">
        <f t="shared" si="5"/>
        <v>71.75937140049936</v>
      </c>
      <c r="J56" s="14">
        <f aca="true" t="shared" si="8" ref="J56:J69">F56-C56</f>
        <v>1288028.0700000003</v>
      </c>
      <c r="K56" s="41">
        <f aca="true" t="shared" si="9" ref="K56:K69">D56-B56</f>
        <v>0</v>
      </c>
    </row>
    <row r="57" spans="1:11" ht="48" customHeight="1">
      <c r="A57" s="47" t="s">
        <v>35</v>
      </c>
      <c r="B57" s="48">
        <v>0</v>
      </c>
      <c r="C57" s="14">
        <v>463.33</v>
      </c>
      <c r="D57" s="14">
        <v>0</v>
      </c>
      <c r="E57" s="14">
        <v>0</v>
      </c>
      <c r="F57" s="14">
        <v>0</v>
      </c>
      <c r="G57" s="14">
        <f t="shared" si="7"/>
        <v>0</v>
      </c>
      <c r="H57" s="14">
        <f t="shared" si="6"/>
        <v>0</v>
      </c>
      <c r="I57" s="15">
        <f t="shared" si="5"/>
        <v>0</v>
      </c>
      <c r="J57" s="14">
        <f t="shared" si="8"/>
        <v>-463.33</v>
      </c>
      <c r="K57" s="41">
        <f t="shared" si="9"/>
        <v>0</v>
      </c>
    </row>
    <row r="58" spans="1:11" ht="45" customHeight="1">
      <c r="A58" s="47" t="s">
        <v>36</v>
      </c>
      <c r="B58" s="48">
        <v>560000</v>
      </c>
      <c r="C58" s="14">
        <v>294424.24</v>
      </c>
      <c r="D58" s="14">
        <v>560000</v>
      </c>
      <c r="E58" s="14">
        <v>326600</v>
      </c>
      <c r="F58" s="14">
        <v>214952.25</v>
      </c>
      <c r="G58" s="14">
        <f t="shared" si="7"/>
        <v>-345047.75</v>
      </c>
      <c r="H58" s="14">
        <f t="shared" si="6"/>
        <v>-111647.75</v>
      </c>
      <c r="I58" s="15">
        <f t="shared" si="5"/>
        <v>65.81514084507042</v>
      </c>
      <c r="J58" s="14">
        <f t="shared" si="8"/>
        <v>-79471.98999999999</v>
      </c>
      <c r="K58" s="41">
        <f t="shared" si="9"/>
        <v>0</v>
      </c>
    </row>
    <row r="59" spans="1:11" ht="0.75" customHeight="1" hidden="1">
      <c r="A59" s="47" t="s">
        <v>49</v>
      </c>
      <c r="B59" s="48">
        <v>0</v>
      </c>
      <c r="C59" s="14">
        <v>0</v>
      </c>
      <c r="D59" s="14">
        <v>0</v>
      </c>
      <c r="E59" s="14">
        <v>0</v>
      </c>
      <c r="F59" s="14">
        <v>0</v>
      </c>
      <c r="G59" s="14">
        <f t="shared" si="7"/>
        <v>0</v>
      </c>
      <c r="H59" s="14">
        <f t="shared" si="6"/>
        <v>0</v>
      </c>
      <c r="I59" s="15">
        <f t="shared" si="5"/>
        <v>0</v>
      </c>
      <c r="J59" s="14">
        <f t="shared" si="8"/>
        <v>0</v>
      </c>
      <c r="K59" s="41">
        <f t="shared" si="9"/>
        <v>0</v>
      </c>
    </row>
    <row r="60" spans="1:11" ht="69" customHeight="1">
      <c r="A60" s="47" t="s">
        <v>37</v>
      </c>
      <c r="B60" s="48">
        <v>0</v>
      </c>
      <c r="C60" s="14">
        <v>0</v>
      </c>
      <c r="D60" s="14">
        <v>0</v>
      </c>
      <c r="E60" s="14">
        <v>0</v>
      </c>
      <c r="F60" s="14">
        <v>22506.25</v>
      </c>
      <c r="G60" s="14">
        <f t="shared" si="7"/>
        <v>22506.25</v>
      </c>
      <c r="H60" s="14">
        <f t="shared" si="6"/>
        <v>22506.25</v>
      </c>
      <c r="I60" s="15">
        <f t="shared" si="5"/>
        <v>0</v>
      </c>
      <c r="J60" s="14">
        <f t="shared" si="8"/>
        <v>22506.25</v>
      </c>
      <c r="K60" s="41">
        <f t="shared" si="9"/>
        <v>0</v>
      </c>
    </row>
    <row r="61" spans="1:11" ht="48" customHeight="1">
      <c r="A61" s="47" t="s">
        <v>38</v>
      </c>
      <c r="B61" s="48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si="7"/>
        <v>0</v>
      </c>
      <c r="H61" s="14">
        <f t="shared" si="6"/>
        <v>0</v>
      </c>
      <c r="I61" s="15">
        <f t="shared" si="5"/>
        <v>0</v>
      </c>
      <c r="J61" s="14">
        <f t="shared" si="8"/>
        <v>0</v>
      </c>
      <c r="K61" s="41">
        <f t="shared" si="9"/>
        <v>0</v>
      </c>
    </row>
    <row r="62" spans="1:11" ht="24" customHeight="1">
      <c r="A62" s="53" t="s">
        <v>16</v>
      </c>
      <c r="B62" s="16">
        <f>B63+B64+B65</f>
        <v>2000000</v>
      </c>
      <c r="C62" s="16">
        <f>C63+C64+C65</f>
        <v>124350.77</v>
      </c>
      <c r="D62" s="16">
        <f>D63+D64+D65</f>
        <v>2000000</v>
      </c>
      <c r="E62" s="16">
        <f>E63+E64+E65</f>
        <v>1166700</v>
      </c>
      <c r="F62" s="16">
        <f>F63+F64+F65</f>
        <v>3099252.21</v>
      </c>
      <c r="G62" s="16">
        <f t="shared" si="7"/>
        <v>1099252.21</v>
      </c>
      <c r="H62" s="16">
        <f t="shared" si="6"/>
        <v>1932552.21</v>
      </c>
      <c r="I62" s="17">
        <f t="shared" si="5"/>
        <v>265.6425996400103</v>
      </c>
      <c r="J62" s="16">
        <f t="shared" si="8"/>
        <v>2974901.44</v>
      </c>
      <c r="K62" s="51">
        <f t="shared" si="9"/>
        <v>0</v>
      </c>
    </row>
    <row r="63" spans="1:11" ht="25.5" customHeight="1">
      <c r="A63" s="38" t="s">
        <v>52</v>
      </c>
      <c r="B63" s="14">
        <v>900000</v>
      </c>
      <c r="C63" s="14">
        <v>0</v>
      </c>
      <c r="D63" s="14">
        <v>900000</v>
      </c>
      <c r="E63" s="14">
        <v>525000</v>
      </c>
      <c r="F63" s="14">
        <v>879800</v>
      </c>
      <c r="G63" s="14">
        <f t="shared" si="7"/>
        <v>-20200</v>
      </c>
      <c r="H63" s="14">
        <f t="shared" si="6"/>
        <v>354800</v>
      </c>
      <c r="I63" s="15">
        <f t="shared" si="5"/>
        <v>167.5809523809524</v>
      </c>
      <c r="J63" s="14">
        <f t="shared" si="8"/>
        <v>879800</v>
      </c>
      <c r="K63" s="41">
        <f t="shared" si="9"/>
        <v>0</v>
      </c>
    </row>
    <row r="64" spans="1:11" ht="24.75" customHeight="1">
      <c r="A64" s="38" t="s">
        <v>51</v>
      </c>
      <c r="B64" s="14">
        <v>1100000</v>
      </c>
      <c r="C64" s="14">
        <v>83474.61</v>
      </c>
      <c r="D64" s="14">
        <v>1100000</v>
      </c>
      <c r="E64" s="14">
        <v>641700</v>
      </c>
      <c r="F64" s="14">
        <v>2219452.21</v>
      </c>
      <c r="G64" s="14">
        <f t="shared" si="7"/>
        <v>1119452.21</v>
      </c>
      <c r="H64" s="14">
        <f t="shared" si="6"/>
        <v>1577752.21</v>
      </c>
      <c r="I64" s="15">
        <f t="shared" si="5"/>
        <v>345.87068879538725</v>
      </c>
      <c r="J64" s="14">
        <f t="shared" si="8"/>
        <v>2135977.6</v>
      </c>
      <c r="K64" s="41">
        <f t="shared" si="9"/>
        <v>0</v>
      </c>
    </row>
    <row r="65" spans="1:11" ht="46.5" customHeight="1">
      <c r="A65" s="47" t="s">
        <v>50</v>
      </c>
      <c r="B65" s="14">
        <v>0</v>
      </c>
      <c r="C65" s="14">
        <v>40876.16</v>
      </c>
      <c r="D65" s="14">
        <v>0</v>
      </c>
      <c r="E65" s="14">
        <v>0</v>
      </c>
      <c r="F65" s="14">
        <v>0</v>
      </c>
      <c r="G65" s="14">
        <f t="shared" si="7"/>
        <v>0</v>
      </c>
      <c r="H65" s="14">
        <f t="shared" si="6"/>
        <v>0</v>
      </c>
      <c r="I65" s="15">
        <f t="shared" si="5"/>
        <v>0</v>
      </c>
      <c r="J65" s="14">
        <f t="shared" si="8"/>
        <v>-40876.16</v>
      </c>
      <c r="K65" s="41">
        <f t="shared" si="9"/>
        <v>0</v>
      </c>
    </row>
    <row r="66" spans="1:11" ht="0.75" customHeight="1" hidden="1">
      <c r="A66" s="38" t="s">
        <v>53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7"/>
        <v>0</v>
      </c>
      <c r="H66" s="14">
        <f t="shared" si="6"/>
        <v>0</v>
      </c>
      <c r="I66" s="15">
        <f t="shared" si="5"/>
        <v>0</v>
      </c>
      <c r="J66" s="14">
        <f t="shared" si="8"/>
        <v>0</v>
      </c>
      <c r="K66" s="41">
        <f t="shared" si="9"/>
        <v>0</v>
      </c>
    </row>
    <row r="67" spans="1:11" ht="24.75" customHeight="1">
      <c r="A67" s="38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7"/>
        <v>0</v>
      </c>
      <c r="H67" s="14">
        <f t="shared" si="6"/>
        <v>0</v>
      </c>
      <c r="I67" s="15">
        <f t="shared" si="5"/>
        <v>0</v>
      </c>
      <c r="J67" s="14">
        <f t="shared" si="8"/>
        <v>0</v>
      </c>
      <c r="K67" s="41">
        <f t="shared" si="9"/>
        <v>0</v>
      </c>
    </row>
    <row r="68" spans="1:11" ht="24" customHeight="1">
      <c r="A68" s="40" t="s">
        <v>3</v>
      </c>
      <c r="B68" s="16">
        <f>B56+B57+B58+B59+B60+B61+B62+B66+B67</f>
        <v>12705440</v>
      </c>
      <c r="C68" s="16">
        <f>C56+C57+C58+C59+C60+C61+C62+C66+C67</f>
        <v>3378054.2500000005</v>
      </c>
      <c r="D68" s="16">
        <f>D56+D57+D58+D59+D60+D61+D62+D66+D67</f>
        <v>12705440</v>
      </c>
      <c r="E68" s="16">
        <f>E56+E57+E58+E59+E60+E61+E62+E66+E67</f>
        <v>7411473.33</v>
      </c>
      <c r="F68" s="16">
        <f>F56+F57+F58+F59+F60+F61+F62+F66+F67</f>
        <v>7583554.69</v>
      </c>
      <c r="G68" s="16">
        <f t="shared" si="7"/>
        <v>-5121885.31</v>
      </c>
      <c r="H68" s="16">
        <f t="shared" si="6"/>
        <v>172081.36000000034</v>
      </c>
      <c r="I68" s="17">
        <f t="shared" si="5"/>
        <v>102.32182391189959</v>
      </c>
      <c r="J68" s="16">
        <f t="shared" si="8"/>
        <v>4205500.4399999995</v>
      </c>
      <c r="K68" s="51">
        <f t="shared" si="9"/>
        <v>0</v>
      </c>
    </row>
    <row r="69" spans="1:11" ht="24" customHeight="1" thickBot="1">
      <c r="A69" s="11" t="s">
        <v>1</v>
      </c>
      <c r="B69" s="18">
        <f>B54+B68</f>
        <v>536015040</v>
      </c>
      <c r="C69" s="19">
        <f>C54+C68</f>
        <v>292616838.99</v>
      </c>
      <c r="D69" s="19">
        <f>D54+D68</f>
        <v>543517649</v>
      </c>
      <c r="E69" s="19">
        <f>E54+E68</f>
        <v>320432119.33</v>
      </c>
      <c r="F69" s="19">
        <f>F54+F68</f>
        <v>340419473.96999997</v>
      </c>
      <c r="G69" s="19">
        <f t="shared" si="7"/>
        <v>-195595566.03000003</v>
      </c>
      <c r="H69" s="19">
        <f t="shared" si="6"/>
        <v>19987354.639999986</v>
      </c>
      <c r="I69" s="20">
        <f t="shared" si="5"/>
        <v>106.23762520492393</v>
      </c>
      <c r="J69" s="21">
        <f t="shared" si="8"/>
        <v>47802634.97999996</v>
      </c>
      <c r="K69" s="22">
        <f t="shared" si="9"/>
        <v>7502609</v>
      </c>
    </row>
    <row r="70" spans="1:13" ht="42" customHeight="1">
      <c r="A70" s="6"/>
      <c r="B70" s="6"/>
      <c r="C70" s="6"/>
      <c r="D70" s="6"/>
      <c r="E70" s="6"/>
      <c r="F70" s="6"/>
      <c r="G70" s="6"/>
      <c r="H70" s="7"/>
      <c r="I70" s="7"/>
      <c r="J70" s="7"/>
      <c r="K70" s="6"/>
      <c r="L70" s="6"/>
      <c r="M70" s="6"/>
    </row>
    <row r="71" spans="1:13" ht="24" customHeight="1">
      <c r="A71" s="35" t="s">
        <v>2</v>
      </c>
      <c r="B71" s="35"/>
      <c r="C71" s="35"/>
      <c r="D71" s="35"/>
      <c r="E71" s="35"/>
      <c r="F71" s="35"/>
      <c r="G71" s="35"/>
      <c r="H71" s="59" t="s">
        <v>82</v>
      </c>
      <c r="I71" s="59"/>
      <c r="J71" s="59"/>
      <c r="K71" s="59"/>
      <c r="L71" s="6"/>
      <c r="M71" s="6"/>
    </row>
    <row r="72" ht="16.5" customHeight="1"/>
    <row r="73" ht="22.5" customHeight="1"/>
    <row r="74" ht="16.5" customHeight="1"/>
    <row r="75" ht="27" customHeight="1" hidden="1"/>
    <row r="82" spans="15:16" ht="12.75">
      <c r="O82" s="4"/>
      <c r="P82" s="4"/>
    </row>
  </sheetData>
  <sheetProtection/>
  <mergeCells count="16">
    <mergeCell ref="A2:K2"/>
    <mergeCell ref="F8:F9"/>
    <mergeCell ref="G8:G9"/>
    <mergeCell ref="H8:H9"/>
    <mergeCell ref="I8:I9"/>
    <mergeCell ref="J8:J9"/>
    <mergeCell ref="K8:K9"/>
    <mergeCell ref="H71:K71"/>
    <mergeCell ref="A4:A7"/>
    <mergeCell ref="H4:I6"/>
    <mergeCell ref="A1:J1"/>
    <mergeCell ref="A8:A9"/>
    <mergeCell ref="B8:B9"/>
    <mergeCell ref="C8:C9"/>
    <mergeCell ref="D8:D9"/>
    <mergeCell ref="E8:E9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2021-08-02T13:08:56Z</cp:lastPrinted>
  <dcterms:created xsi:type="dcterms:W3CDTF">2001-12-13T10:05:27Z</dcterms:created>
  <dcterms:modified xsi:type="dcterms:W3CDTF">2021-08-03T06:23:45Z</dcterms:modified>
  <cp:category/>
  <cp:version/>
  <cp:contentType/>
  <cp:contentStatus/>
</cp:coreProperties>
</file>