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комісія'!$B$1:$O$133</definedName>
  </definedNames>
  <calcPr calcId="125725" refMode="R1C1"/>
</workbook>
</file>

<file path=xl/calcChain.xml><?xml version="1.0" encoding="utf-8"?>
<calcChain xmlns="http://schemas.openxmlformats.org/spreadsheetml/2006/main">
  <c r="J133" i="2"/>
  <c r="G133"/>
  <c r="H133"/>
  <c r="I133"/>
  <c r="E116" l="1"/>
  <c r="N88"/>
  <c r="N133" l="1"/>
  <c r="N135" s="1"/>
  <c r="J36"/>
  <c r="F36"/>
  <c r="J37"/>
  <c r="F8"/>
  <c r="F35"/>
  <c r="J35"/>
  <c r="M85"/>
  <c r="J84"/>
  <c r="J77"/>
  <c r="J76"/>
  <c r="J75"/>
  <c r="J72"/>
  <c r="J70"/>
  <c r="J69"/>
  <c r="J68"/>
  <c r="G65"/>
  <c r="H65"/>
  <c r="I65"/>
  <c r="J65"/>
  <c r="J34"/>
  <c r="J33"/>
  <c r="J32"/>
  <c r="J31"/>
  <c r="J29"/>
  <c r="J28"/>
  <c r="J27"/>
  <c r="J26"/>
  <c r="J25"/>
  <c r="J24"/>
  <c r="J23"/>
  <c r="J22"/>
  <c r="J20"/>
  <c r="J19"/>
  <c r="J18"/>
  <c r="J17"/>
  <c r="J16"/>
  <c r="J15"/>
  <c r="E13"/>
  <c r="G13"/>
  <c r="H13"/>
  <c r="I13"/>
  <c r="J12"/>
  <c r="J11"/>
  <c r="J10"/>
  <c r="J9"/>
  <c r="J8"/>
  <c r="J7"/>
  <c r="J5"/>
  <c r="F34"/>
  <c r="F33"/>
  <c r="J13" l="1"/>
  <c r="F32"/>
  <c r="F12"/>
  <c r="F31"/>
  <c r="F29"/>
  <c r="F65"/>
  <c r="M72" l="1"/>
  <c r="M70"/>
  <c r="M69"/>
  <c r="M68"/>
  <c r="F17"/>
  <c r="F28"/>
  <c r="F11"/>
  <c r="F67" l="1"/>
  <c r="F133" s="1"/>
  <c r="F23"/>
  <c r="F134" l="1"/>
  <c r="J67"/>
  <c r="M67"/>
  <c r="F27"/>
  <c r="F10"/>
  <c r="F26"/>
  <c r="F25"/>
  <c r="F9"/>
  <c r="F24"/>
  <c r="E67"/>
  <c r="E133" s="1"/>
  <c r="F22"/>
  <c r="F5"/>
  <c r="F19"/>
  <c r="F20"/>
  <c r="F18"/>
  <c r="F16"/>
  <c r="F15"/>
  <c r="F13" l="1"/>
  <c r="M133"/>
  <c r="M134" s="1"/>
</calcChain>
</file>

<file path=xl/sharedStrings.xml><?xml version="1.0" encoding="utf-8"?>
<sst xmlns="http://schemas.openxmlformats.org/spreadsheetml/2006/main" count="345" uniqueCount="314">
  <si>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</si>
  <si>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</si>
  <si>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</si>
  <si>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</si>
  <si>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</si>
  <si>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</si>
  <si>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</si>
  <si>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</si>
  <si>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</si>
  <si>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по внесенню змін до бюджету, грн. </t>
  </si>
  <si>
    <t>Зміни в межах проєкту Громадського бюджету "Молодь Records"</t>
  </si>
  <si>
    <t>( +-) 16 719</t>
  </si>
  <si>
    <t>Лист УСЗН від 04.06.2021 № 01-16/05/1960</t>
  </si>
  <si>
    <t>На виплату компенсації  фізичним особам, які надають соц.послуги</t>
  </si>
  <si>
    <t>КПКВ 0813160 КЕКВ 2730</t>
  </si>
  <si>
    <t>КПКВ 1014040 КЕКВ 2240</t>
  </si>
  <si>
    <t>Кошти  на розпломбування, демонтаж, повірку, ремонт з калібруванням, заміною елементів живлення, монтаж та опломбування трьох лічильників тепла  в  музеї</t>
  </si>
  <si>
    <t>КПКВ 0611021  КЕКВ 2210</t>
  </si>
  <si>
    <t>Лист  УСЗН від 11.06.2021 № 01-16/05/2077</t>
  </si>
  <si>
    <t xml:space="preserve"> КПКВ 0813033  КЕКВ 2730</t>
  </si>
  <si>
    <t xml:space="preserve">Лист  КНП ЦМЛ від  14.06.2021 № 1-14/903 </t>
  </si>
  <si>
    <t xml:space="preserve">( +-) 82 500 </t>
  </si>
  <si>
    <t>( +-) 100 000</t>
  </si>
  <si>
    <t>Лист упр.освіти від 09.06.2021 № 01-10/1109</t>
  </si>
  <si>
    <t>Лист упр.освіти від 22.06.2021 № 01-10/1161</t>
  </si>
  <si>
    <t>КПКВ 0611010 КЕКВ 2210+80000; КЕКВ 2240+90000 КПКВ 0611021 КЕКВ 2210+65000 КЕКВ 2240+370000   КПКВ 0611141 КЕКВ 2240 +195000;  КПКВ 0617520 КЕКВ 2240+150000</t>
  </si>
  <si>
    <t>1</t>
  </si>
  <si>
    <t>( +-) 6 498</t>
  </si>
  <si>
    <t>КПКВ 1115161 КЕКВ 3110                ( +-) 2400</t>
  </si>
  <si>
    <t>КПКВ 0217322 КЕКВ 3210</t>
  </si>
  <si>
    <t>Лист УЖКГ та Б від 22.06.2021 № 01-14/689</t>
  </si>
  <si>
    <t>КПКВ 1216030 КЕКВ 2240 знято 100000 на КЕКВ 2210 +100000;          З КПКВ 1217325 КЕКВ 3142 знято -400000 на КЕКВ 3132+400000;                 З КПКВ 1217461 КЕКВ 3132 знято 49000 на КЕКВ 3142 +49000;                           З КПКВ 1217325 КЕКВ 3122 знято -199000 на  КЕКВ 3110 +199000</t>
  </si>
  <si>
    <t>( +-) 2 400</t>
  </si>
  <si>
    <t>КПКВ 1216030 КЕКВ 2240               +  1 990 000;            КПКВ 1217350 КЕКВ 2240             +   398 000;                          КПКВ 1216030 КЕКВ 2210            + 250 000;              КПКВ 1217321 КЕКВ 3122                 + 300 000;           КПКВ 1217670 КЕКВ 3210                + 3 000 000;       КПКВ 1217461  КЕКВ 3132           +1 008 000;       КПКВ 1217330 КЕКВ 3122         +2 516 000;         КПКВ 1217322 КЕКВ 3142              + 90000</t>
  </si>
  <si>
    <t>КПКВ 3110160    КЕКВ 2240</t>
  </si>
  <si>
    <t>Додатково на проведення поточного ремонту  приміщення</t>
  </si>
  <si>
    <t>Зміни за рахунок міжбюджетних трансфертів</t>
  </si>
  <si>
    <t>2</t>
  </si>
  <si>
    <t>КПКВ 1014030 КЕКВ 2240</t>
  </si>
  <si>
    <t>Лист культури від 02.07.2021 №1-16/278</t>
  </si>
  <si>
    <t xml:space="preserve">КПКВ3110180  КЕКВ 2000 </t>
  </si>
  <si>
    <t>КПКВ 0813035  КЕКВ 2000</t>
  </si>
  <si>
    <t>( +-) 979 944</t>
  </si>
  <si>
    <t xml:space="preserve">КПКВ 0611021 КЕКВ 2000 ( +-) </t>
  </si>
  <si>
    <t>Лист КНП ЦМЛ від 15.06.2021 № 01-14/916                 Лист  КНП ЦМЛ від 25.06.2021 № 01-14/981</t>
  </si>
  <si>
    <t>КПКВ 1216020  КЕКВ 2610</t>
  </si>
  <si>
    <t>Додатково на фінпідтримку - оплата електроенергії</t>
  </si>
  <si>
    <t xml:space="preserve">КПКВ 1115061   КЕКВ 2240 </t>
  </si>
  <si>
    <t>( +-) 12 600</t>
  </si>
  <si>
    <t>КПКВ 1115061   КЕКВ 3110 ( +-)</t>
  </si>
  <si>
    <t>Ніжинське УДКСУ від 07.07.2021  АС "Є - КАЗНА "- 1176</t>
  </si>
  <si>
    <t xml:space="preserve">Субвенція з державного бюджету місцевим бюджетам на розвиток мережі  центрів надання адміністративних послуг </t>
  </si>
  <si>
    <t>Зміни в межах  бюджетних призначень</t>
  </si>
  <si>
    <t>Бюджетні установи</t>
  </si>
  <si>
    <t>у зв’язку із зміною вартості пропозицій  у складі кошторису                  (обладнання тощо)</t>
  </si>
  <si>
    <t>Лист КЗ Ніжин.міський молодіжний центр від 02.06.21 № 27</t>
  </si>
  <si>
    <t>Перерозподіл  невикористаних  коштів з  КПКВ 2152 (лікування дітей у стаціонарі та учасників АТО) на програму з імунопрофілактики</t>
  </si>
  <si>
    <t>Лист  МЦ  "Спорт для всіх" від 17.06.2021 №168</t>
  </si>
  <si>
    <t>Лист ЦПМСД від 16.06.2021 № 01-10/</t>
  </si>
  <si>
    <t>Внесення змін по проєктах  громадського бюджету "Стрітбол - Ніжин" та "Воркаут  по вул. Незалежності" та перенесення зекономлених асигнувань на кошторис МЦ</t>
  </si>
  <si>
    <t>Зекономлені кошти  від  придбання баскетбольної стійки перенести  на придбання бензинової повітредуйки</t>
  </si>
  <si>
    <t>Лист управління освіти від 29.06.2021 № 01-10/1213</t>
  </si>
  <si>
    <t>Перерозподіл  коштів, які були заплановані на оздоровлення  на інші статті, в т.ч. на енергоносії+ 78058, гаряче харчування учнів ЗОШ + 876988</t>
  </si>
  <si>
    <t>Лист МЦ  "Спорт для всіх" від 06.07.2021 №187</t>
  </si>
  <si>
    <t>Перерозподіл зекономлених коштів, які були виділені  на придбання пересувної баскетбольної стійки, на  придбання газонокосарки по кошторису МЦ</t>
  </si>
  <si>
    <t xml:space="preserve">Фінансове управління </t>
  </si>
  <si>
    <t>Листи УСЗН  від 02.07.2021 № 01-16/07/2312, філії "Пасажирська компанія" від 27.05.21 №ПК-7/1222</t>
  </si>
  <si>
    <t>Додатково на компенсаційні виплати за пільгові залізничні перевезення до кінця року</t>
  </si>
  <si>
    <t>Лист управління культури від 26.05.2021 № 1-16/220</t>
  </si>
  <si>
    <t>Лист управління культури від 26.05.2021 № 1-16/221</t>
  </si>
  <si>
    <t>Додаткові кошти на  введення 0,25 ст.  бібліотекаря Переяслівської філії ЦБС- 14 000;  повірка лічильника тепла -                                      6 352 грн.</t>
  </si>
  <si>
    <t>Лист управління освіти від 23.06.2021 № 01-10/1178</t>
  </si>
  <si>
    <r>
      <rPr>
        <sz val="30"/>
        <color theme="1"/>
        <rFont val="Times New Roman"/>
        <family val="1"/>
        <charset val="204"/>
      </rPr>
      <t xml:space="preserve">Кошти на закупівлю методичного обладнання для вивчення природничих наук в 5-6 школах: для кабінетів фізики + 120 000; для кабінетів хімії + 10 000.                                                    Хімічні реактиви, обладнання  ЗЗСО №7,9,16,3,2  -142 838 грн;                                              Набір засобів </t>
    </r>
    <r>
      <rPr>
        <sz val="32"/>
        <color theme="1"/>
        <rFont val="Times New Roman"/>
        <family val="1"/>
        <charset val="204"/>
      </rPr>
      <t xml:space="preserve"> навчання та обладнання для каб. фізики  ЗЗСО № 7,10,15,17,16- 557 162                                 </t>
    </r>
  </si>
  <si>
    <t xml:space="preserve">Додатково на харчування дітей в ДНЗ та ЗОШ 2 500 000;  енергоносії 3 111 000 грн.     </t>
  </si>
  <si>
    <t>Лист   упр. комун. майна  та земел. відносин від 12.05.21 № 818</t>
  </si>
  <si>
    <t>Лист   упр. комун. майна  та земел. відносин від 23.06.21 № 1001</t>
  </si>
  <si>
    <t>Додатково на реалізацію Програми з управління комунальним майном, розміщення у ЗМІ оголошень</t>
  </si>
  <si>
    <t>-</t>
  </si>
  <si>
    <t>Лист  МЦ "Спорт для всіх" від 16.06.2021 №163</t>
  </si>
  <si>
    <t xml:space="preserve">Додатково на підключення води до  тенісного корту </t>
  </si>
  <si>
    <t xml:space="preserve">Додатково на облаштування кімнати - виставки  по футболу 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</si>
  <si>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</t>
  </si>
  <si>
    <t>Співфінансування з бюджету ТГ субвенції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</t>
  </si>
  <si>
    <t>Всього</t>
  </si>
  <si>
    <t>Лист відділу спорту від 14.07.21 р. № 02-25/69</t>
  </si>
  <si>
    <t>Лист УСЗН від 16.07.21 р. № 01-16/05/2512</t>
  </si>
  <si>
    <t>КПКВ 0813035 КЕКВ 2730</t>
  </si>
  <si>
    <t>Листи  МЦ "Спорт для всіх" від 16.06.2021 №180, 15.07.21 р. № 197</t>
  </si>
  <si>
    <t>Лист КНП ЦМЛ від 07.07.21р. № 01-14/1039</t>
  </si>
  <si>
    <t xml:space="preserve">Додатково на оплату проектно-технічної документації на капітальний ремонт 3-х пандусів </t>
  </si>
  <si>
    <t>Лист управління культури від 12.07.21р. № 1-16/297</t>
  </si>
  <si>
    <t>Додатково на оплату державної експертизи по реставрації та прилаштуванню будівлі Ніжинського краєзнавчого музею ім. І.Спаського по вул. Богушевича,1</t>
  </si>
  <si>
    <t>Зекономлені кошти від виготовлення ПКД на реставрацію та прилаштування будівлі Ніжинського краєзнавчого музею ім. І.Спаського по вул. Богушевича,1 направити на оплату державної експертизи по даному об’єкту</t>
  </si>
  <si>
    <t>(+,-) 10 500</t>
  </si>
  <si>
    <t>Лист УСЗН № 01-16/05</t>
  </si>
  <si>
    <t>Додатково на надання пільг населенню на оплату житлово-комунальних послуг у серпні - грудні - 46280;  надання пільг особам з інвалідністю по зору з оплати абонплати за користування телефоном - 7000</t>
  </si>
  <si>
    <t xml:space="preserve">Субвенція  з державного бюджету  місцевим бюджетам на забезпечення якісної,  сучасної та доступної загальної середньої освіти "Нова українська школа" </t>
  </si>
  <si>
    <r>
      <t>Закупівля засобів навчання, обладнання та сучасних меблів для  каб.початкової  школи- 1</t>
    </r>
    <r>
      <rPr>
        <b/>
        <sz val="20"/>
        <color theme="1"/>
        <rFont val="Times New Roman"/>
        <family val="1"/>
        <charset val="204"/>
      </rPr>
      <t xml:space="preserve"> 582 639 грн;</t>
    </r>
    <r>
      <rPr>
        <sz val="20"/>
        <color theme="1"/>
        <rFont val="Times New Roman"/>
        <family val="1"/>
        <charset val="204"/>
      </rPr>
      <t xml:space="preserve">  Закупівля комп’ютерного обл.,пристосувань для навч.каб, в т.ч. навч. літератури, зошитів, в т.ч. електоронних версій для закладів- учасників проєкту "Розроблення і впровадження навч.-методичн.забезп.  для закладів ЗЗСО в умовах реалізації Державного стандарту базової середньої освіти-</t>
    </r>
    <r>
      <rPr>
        <b/>
        <sz val="20"/>
        <color theme="1"/>
        <rFont val="Times New Roman"/>
        <family val="1"/>
        <charset val="204"/>
      </rPr>
      <t>271 325 грн. ( ЗЗСО №10)</t>
    </r>
  </si>
  <si>
    <t>КПКВ 0611182  КЕКВ 2210-                   901 653 грн.;                  КЕКВ 3110 -                 952 311 грн.</t>
  </si>
  <si>
    <t xml:space="preserve">КПКВ 0611181  КЕКВ 2110 - 358395 грн.  КЕКВ 3110 - 319880 грн. </t>
  </si>
  <si>
    <t xml:space="preserve">субвенція по ЗОШ №10 в сумі 271325 без співфінансування;                       на решту субвенції - 1582639 грн. співфінансування 30% </t>
  </si>
  <si>
    <t>Лист упр. освіти від 30.06.2021 № 01-10/1227</t>
  </si>
  <si>
    <t>Додаткові кошти на здійснення послуг із сертифікації енергетичної ефективності будівель  ЗОШ № 7,10,17 -66 700,0 грн; ДНЗ № 9,12,13,15,17,21 - 133 300 грн.</t>
  </si>
  <si>
    <t>Придбання 92-х ноутбуків педпрацівникам ЗОШ №№ 1,3,4,5,9,10,11,12,13,15,16,17; орієнтовна вартість 20 040 грн.</t>
  </si>
  <si>
    <t>КПКВ0 210160  КЕКВ 3110</t>
  </si>
  <si>
    <t xml:space="preserve">Придбання комп’ютерного обладнання </t>
  </si>
  <si>
    <t>Субвенція з місцевого бюджету на здійснення підтримки окремих закладів та заходів у системі охорони здоров’я за рахунок відповідної субвенції з державного бюджету на забезпечення централізованих заходів з лікування хворих на цукровий діабет інсуліном та нецукровий діабет десмопрексином</t>
  </si>
  <si>
    <t>На 3-й квартал 2021 року</t>
  </si>
  <si>
    <t>КПКВ 0611010 КЕКВ 2240 - 133300 КПКВ 0611021      КЕКВ 2240 66700</t>
  </si>
  <si>
    <t>Лист фінуправління від 20.07.21 р. № 381</t>
  </si>
  <si>
    <t>Лист МЦ  "Спорт для всіх" від 18.06.21 № 170</t>
  </si>
  <si>
    <t>Перерозподіл планових призначень з придбання обладнання та предметів довгострокового призначення (проектора) на зарплату (грудень)</t>
  </si>
  <si>
    <t>(+,-) 20 000</t>
  </si>
  <si>
    <t>КПК 3710160 КЕКВ 3110 - 20000; КЕКВ 2111 + 20000</t>
  </si>
  <si>
    <t>Лист УЖКГ та Б від 16.07.21 р. № 01-14/798</t>
  </si>
  <si>
    <t>Додатково на міську цільову програму підтримки ОСББ щодо проведення енергоефективних заходів на 2021 рік</t>
  </si>
  <si>
    <t>Лист відділу з питань НС, ЦЗН, ОМР від 20.07.21 .р</t>
  </si>
  <si>
    <t>Для оплати послуг з вивезення побутових відходів з території санаторію "Пролісок"</t>
  </si>
  <si>
    <t>(+,-) 2 540</t>
  </si>
  <si>
    <t>КПК 0218220 КЕКВ 2240 - 2540; КЕКВ 2275 + 2540</t>
  </si>
  <si>
    <t>Листи Департаменту фінансів ОДА від 25.06.21 р. № 07-20/132, від 20.07.21р. №07-20/147, розпор. Міського голови від 21.07.21 р. № 198</t>
  </si>
  <si>
    <t>Спільне розпорядження ОДА та облради від 19.07.21 р. № 30, лист Департаменту фінансів ОДА від 20.07.21 р. № 07-20/148</t>
  </si>
  <si>
    <t>Лист КП ВУКГ від 20.07.21 р. № 922/1-3</t>
  </si>
  <si>
    <t>Додатково на придбання контейнерів об’ємом 750 літрів</t>
  </si>
  <si>
    <t>Службова записка Смаги С.С. від 15.07.21</t>
  </si>
  <si>
    <t>Утримання КП "Ніжин ФМ": придбання обладнання, підключення, налаштування - 450 000 грн.; меблі, склопакети, телефон, кондиціонер - 50000 грн.; щомісячні поточні видатки (4 міс.) - 64000 грн.; заробітна плата (4 чол., 4 міс.) - 300 000 грн.</t>
  </si>
  <si>
    <t>Лист пологового будинку від 20.07.21 № 1-02/574</t>
  </si>
  <si>
    <t>Додаткові кошти на капремонт пандусу акушерського відділення - 283000 грн.; техобслуговування наркозного апарату - 100000 грн.; метрологічне обстеження медобладнання - 40000 грн.; капремонт приміщень блоку А - 467000 грн.</t>
  </si>
  <si>
    <t>на травень-липень включно</t>
  </si>
  <si>
    <t>на червень - липень включно</t>
  </si>
  <si>
    <t>Лист пологового будинку від 20.07.21 № 1-02/575</t>
  </si>
  <si>
    <t>Додатково на заробітну плату до кінця року у зв’язку із затримкою надходження коштів НСЗУ</t>
  </si>
  <si>
    <t>КПК 0212030 КЕКВ 2111 + 815000 грн., КЕКВ 2120 + 185000 грн.</t>
  </si>
  <si>
    <t>Лист КП ВУКГ від 22.07.21 р. № 1-3/1006</t>
  </si>
  <si>
    <t>Придбання інвентарю та інструментів для благоустрою: бензопили - 4,8 тис. грн., повітродувного заплічного пристрою - 15,2 тис. грн., дриля-шурупокрута - 4,2 тис. грн.</t>
  </si>
  <si>
    <t>Внески в статутний капітал на капітальний ремонт бульдозера НВХG TYSI65-3HW</t>
  </si>
  <si>
    <t>Лист КП ВУКГ від 21.07.21 р. № 1-3/1003</t>
  </si>
  <si>
    <t>Лист управління культури від 26.07.21 р. № 1-16/318</t>
  </si>
  <si>
    <t>Поточний ремонт металевої огорожі навколо земельної ділянки хореографічної школи по вул. Об’їжджій, 119</t>
  </si>
  <si>
    <t>Лист управління культури від 26.07.21 р. № 1-16/321</t>
  </si>
  <si>
    <t>КПК 1011080 КЕКВ 2240</t>
  </si>
  <si>
    <t xml:space="preserve">КПК 1014030 КЕКВ 2210 + 20800;         КПК 1017520 КЕКВ 2240 +2000 </t>
  </si>
  <si>
    <t>з резервн.фонду по благоустрою</t>
  </si>
  <si>
    <t>Розпор. КМУ від 10.06.21 р. № 696-р, розпис Ніжинського УДКСУ від 28.07.2021  АС "Є - КАЗНА "- 1176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</si>
  <si>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 у 2021 році</t>
  </si>
  <si>
    <t>Лист УСЗН від 29.07.21 р. № 26/7</t>
  </si>
  <si>
    <t>Перерозподіл кошторисних призначень для оплати водопостачання та водовідведення</t>
  </si>
  <si>
    <t>(+,-) 4 300</t>
  </si>
  <si>
    <t>КПК 0810160 КЕКВ 2272+4300, КЕКВ 2210-4300</t>
  </si>
  <si>
    <t xml:space="preserve"> Лист КП "Муніцип.служба правопорядку" від 28.07.21 № 114</t>
  </si>
  <si>
    <t xml:space="preserve">Додатково на утримання КП до кінця року: зарплата - 955,3 тис. грн., ремонт приміщення, оргтехніка, канцтовари, меблі, засоби захисту, доступ до мережі інтернет - 223,6 тис. грн. </t>
  </si>
  <si>
    <t>Додатково на придбання зовнішнього ролета на вікно в бібліотеку-філіал №2-5000 грн., читацьких формулярів для бібліотек, 1000 шт. - 2000 грн., деззасобів для бібліотек - 13800 грн.; оплата інтернету для бібліотеки - філіалу № 4 - 2000 грн.</t>
  </si>
  <si>
    <t>Додатково на програми по утриманню кладовищ і по ТПВ</t>
  </si>
  <si>
    <t xml:space="preserve">На капремонт пандусів  у відділеннях: рентгенкабінет - 84600, гемодіаліз - 120784, поліклініка - 102221, дитяче- 49567, інфекційне - 161760, травматологічне - 293328, офтальмологічне з лор.ліжками - 212198                   </t>
  </si>
  <si>
    <t>(+,-) 95 000</t>
  </si>
  <si>
    <t xml:space="preserve"> </t>
  </si>
  <si>
    <t>(+,-) 435 000</t>
  </si>
  <si>
    <t>(+,-) 200 000</t>
  </si>
  <si>
    <t>(+,-) 1024458</t>
  </si>
  <si>
    <t>(+,-) 15 000</t>
  </si>
  <si>
    <t>(+,-) 17 800</t>
  </si>
  <si>
    <t>(+,-) 25 000</t>
  </si>
  <si>
    <r>
      <t xml:space="preserve">Додатково на: </t>
    </r>
    <r>
      <rPr>
        <b/>
        <sz val="29"/>
        <color theme="1"/>
        <rFont val="Times New Roman"/>
        <family val="1"/>
        <charset val="204"/>
      </rPr>
      <t xml:space="preserve">НТЗ спортсменів з самбо, хортингу, пішохідного туризму, черлідингу для подальшої участі в Чемпіонатах України - 60000; </t>
    </r>
    <r>
      <rPr>
        <sz val="29"/>
        <color theme="1"/>
        <rFont val="Times New Roman"/>
        <family val="1"/>
        <charset val="204"/>
      </rPr>
      <t>завершення реалізації проекту в парку ім. Шевченка "Воркаут - смуга перешкод" - 203560; придбання меблів, спортінвентаря, проведення НТЗ КДЮСФШ - 220800;</t>
    </r>
    <r>
      <rPr>
        <b/>
        <sz val="29"/>
        <color theme="1"/>
        <rFont val="Times New Roman"/>
        <family val="1"/>
        <charset val="204"/>
      </rPr>
      <t xml:space="preserve"> поточний ремонт приміщення внутрішнього туалету шахового клубу та коридору - 192671</t>
    </r>
  </si>
  <si>
    <t>(+,-) 252 671</t>
  </si>
  <si>
    <t>(+,-) 9 500</t>
  </si>
  <si>
    <t>(+,-) 53 280</t>
  </si>
  <si>
    <t>(+,-) 48 000</t>
  </si>
  <si>
    <t>(+,-) 500 000</t>
  </si>
  <si>
    <t>(+,-) 50 000</t>
  </si>
  <si>
    <t>(+,-) 355 000</t>
  </si>
  <si>
    <t xml:space="preserve"> КПКВ 1115061 КЕКВ 3110 ( +)-4 999 та  (+-) 1 499</t>
  </si>
  <si>
    <r>
      <t xml:space="preserve">КПКВ 0212152  </t>
    </r>
    <r>
      <rPr>
        <sz val="20"/>
        <rFont val="Times New Roman"/>
        <family val="1"/>
        <charset val="204"/>
      </rPr>
      <t xml:space="preserve">КЕКВ 2610 -82500 на   </t>
    </r>
    <r>
      <rPr>
        <sz val="30"/>
        <rFont val="Times New Roman"/>
        <family val="1"/>
        <charset val="204"/>
      </rPr>
      <t xml:space="preserve">КПКВ 0212141    </t>
    </r>
    <r>
      <rPr>
        <sz val="20"/>
        <rFont val="Times New Roman"/>
        <family val="1"/>
        <charset val="204"/>
      </rPr>
      <t xml:space="preserve">КЕКВ 2610 + 82500 </t>
    </r>
    <r>
      <rPr>
        <sz val="30"/>
        <rFont val="Times New Roman"/>
        <family val="1"/>
        <charset val="204"/>
      </rPr>
      <t xml:space="preserve">    </t>
    </r>
  </si>
  <si>
    <t>400000                                    (+,-) 400 000</t>
  </si>
  <si>
    <r>
      <t xml:space="preserve">Додатково:  </t>
    </r>
    <r>
      <rPr>
        <b/>
        <sz val="30"/>
        <color theme="1"/>
        <rFont val="Times New Roman"/>
        <family val="1"/>
        <charset val="204"/>
      </rPr>
      <t>на поточні ремонти ЗДО (№ 15,17,21),</t>
    </r>
    <r>
      <rPr>
        <sz val="30"/>
        <color theme="1"/>
        <rFont val="Times New Roman"/>
        <family val="1"/>
        <charset val="204"/>
      </rPr>
      <t xml:space="preserve"> </t>
    </r>
    <r>
      <rPr>
        <b/>
        <sz val="30"/>
        <color theme="1"/>
        <rFont val="Times New Roman"/>
        <family val="1"/>
        <charset val="204"/>
      </rPr>
      <t xml:space="preserve"> ЗЗСО (№ 5</t>
    </r>
    <r>
      <rPr>
        <sz val="30"/>
        <color theme="1"/>
        <rFont val="Times New Roman"/>
        <family val="1"/>
        <charset val="204"/>
      </rPr>
      <t>,6,</t>
    </r>
    <r>
      <rPr>
        <b/>
        <sz val="30"/>
        <color theme="1"/>
        <rFont val="Times New Roman"/>
        <family val="1"/>
        <charset val="204"/>
      </rPr>
      <t>9</t>
    </r>
    <r>
      <rPr>
        <sz val="30"/>
        <color theme="1"/>
        <rFont val="Times New Roman"/>
        <family val="1"/>
        <charset val="204"/>
      </rPr>
      <t xml:space="preserve">,10); </t>
    </r>
    <r>
      <rPr>
        <b/>
        <sz val="30"/>
        <color theme="1"/>
        <rFont val="Times New Roman"/>
        <family val="1"/>
        <charset val="204"/>
      </rPr>
      <t>меблі ліцею;</t>
    </r>
    <r>
      <rPr>
        <sz val="30"/>
        <color theme="1"/>
        <rFont val="Times New Roman"/>
        <family val="1"/>
        <charset val="204"/>
      </rPr>
      <t xml:space="preserve">  упр. освіти (Яворського,7) та підключення швидкісної мережі Інтернет ЗЗСО (№6,11)</t>
    </r>
  </si>
  <si>
    <t>11 900 000 - зарплата, 900 000 - харчування в ДНЗ (КПК 0611010 КЕКВ 2230)</t>
  </si>
  <si>
    <t xml:space="preserve">на зарплату за серпень,  аванс вересня </t>
  </si>
  <si>
    <t xml:space="preserve"> Лист КП КК "Північна" від 30.07.21р. №129</t>
  </si>
  <si>
    <t>Додатково на проведення косовиці в серпні-вересні п.р.</t>
  </si>
  <si>
    <t>Лист КП "СЄЗ" від 02.08.21р. №750</t>
  </si>
  <si>
    <t xml:space="preserve">Оплата послуг КП по виготовленню флагштоків із прапорами </t>
  </si>
  <si>
    <t>Лист ГО Федерації боксу та кікбоксингу від 02.08.21р.</t>
  </si>
  <si>
    <t>на програму розвитку культури</t>
  </si>
  <si>
    <t>Спільне розпорядження ОДА та облради від 29.07.21 р.№33</t>
  </si>
  <si>
    <t>Субвенція  з державного бюджету  місцевим бюджетам на забезпечення якісної,  сучасної та доступної загальної середньої освіти "Нова українська школа" на підвищення кваліфікації педпрацівників та проведення супервізії</t>
  </si>
  <si>
    <t>Лист Центру реабілітації від 03.08.21р. № 05-02/86</t>
  </si>
  <si>
    <t>Перерозподіл зекономлених планових призначень з капремонту віконних блоків на заміну 4-х міжкімнатних дверей</t>
  </si>
  <si>
    <t>Листи  КП "НУВКГ" від  29.06.21 № 476, 04.08.21 № 589</t>
  </si>
  <si>
    <t>Змінити призначення:з поточного ремонту  МАФів на придбання піску ( +-) 49 000; З реконструкції трибун та огорожі на стадіоні"Спартак" на  капремонт трибун та огорожі на стадіоні "Спартак" ( +-) 400000;  З капремонту тротуару вул.Чернігівська на реконструкцію тротуару ( +-) 49000; З Будівництва  спортивного майданчика в с. Кунашівка  на  придбання спорткомплексу "Воркаут" з елементами в с. Кунашівка ( +-) 199000</t>
  </si>
  <si>
    <t>( +-) 697 000</t>
  </si>
  <si>
    <t xml:space="preserve">Перерозподіл планових призначень в межах "Міської програми допризовної підготовки, мобілізаційних заходів, територіальної оборони, утримання полігону (майданчику) Ніжинської міської територ.громади на 2021р." </t>
  </si>
  <si>
    <t xml:space="preserve">Співфінансування з бюджету ТГ субвенції на забезпечення якісної,  сучасної та доступної загальної середньої освіти "НУШ" </t>
  </si>
  <si>
    <t>Компенсаційні виплати за пільгові перевезення окремих категорій громадян залізничним транспортом в міжміському сполученні АТ "Укрзалізниця", "Пасажирська компанія" (січень - травень)</t>
  </si>
  <si>
    <r>
      <t xml:space="preserve">Відшкодування витрат перевізників у червні - грудні 2021 року  за перевезення  пільгових категорій громадян в </t>
    </r>
    <r>
      <rPr>
        <b/>
        <i/>
        <sz val="32"/>
        <color theme="1"/>
        <rFont val="Times New Roman"/>
        <family val="1"/>
        <charset val="204"/>
      </rPr>
      <t>автомобільному транспорті)</t>
    </r>
  </si>
  <si>
    <r>
      <rPr>
        <b/>
        <i/>
        <u/>
        <sz val="22"/>
        <rFont val="Times New Roman"/>
        <family val="1"/>
        <charset val="204"/>
      </rPr>
      <t xml:space="preserve">КЕКВ 2271: </t>
    </r>
    <r>
      <rPr>
        <b/>
        <i/>
        <sz val="22"/>
        <rFont val="Times New Roman"/>
        <family val="1"/>
        <charset val="204"/>
      </rPr>
      <t xml:space="preserve">     </t>
    </r>
    <r>
      <rPr>
        <sz val="22"/>
        <rFont val="Times New Roman"/>
        <family val="1"/>
        <charset val="204"/>
      </rPr>
      <t>КПКВ 0610160                 +10 000; КПКВ 0611010 + 900 000; КПКВ 0611021 +               1 600 000; КПКВ 0611070 +40 000; КПКВ 0611141                +35 000; КПКВ 0611151 +7000; КПКВ 0611160 + 8000.</t>
    </r>
  </si>
  <si>
    <r>
      <rPr>
        <b/>
        <i/>
        <u/>
        <sz val="22"/>
        <rFont val="Times New Roman"/>
        <family val="1"/>
        <charset val="204"/>
      </rPr>
      <t>КЕКВ 2272:</t>
    </r>
    <r>
      <rPr>
        <sz val="22"/>
        <rFont val="Times New Roman"/>
        <family val="1"/>
        <charset val="204"/>
      </rPr>
      <t xml:space="preserve">  КПКВ 0610160 +1000; КПКВ 0611010 +6000; КПКВ 0611141+4000;           </t>
    </r>
    <r>
      <rPr>
        <b/>
        <i/>
        <u/>
        <sz val="22"/>
        <rFont val="Times New Roman"/>
        <family val="1"/>
        <charset val="204"/>
      </rPr>
      <t>КЕКВ 2273:</t>
    </r>
    <r>
      <rPr>
        <b/>
        <i/>
        <sz val="22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КПКВ 0610160+1000; КПКВ 0611141 +7500                         </t>
    </r>
    <r>
      <rPr>
        <b/>
        <i/>
        <u/>
        <sz val="22"/>
        <rFont val="Times New Roman"/>
        <family val="1"/>
        <charset val="204"/>
      </rPr>
      <t xml:space="preserve">КЕКВ 2274  </t>
    </r>
    <r>
      <rPr>
        <b/>
        <sz val="22"/>
        <rFont val="Times New Roman"/>
        <family val="1"/>
        <charset val="204"/>
      </rPr>
      <t xml:space="preserve">: </t>
    </r>
    <r>
      <rPr>
        <sz val="22"/>
        <rFont val="Times New Roman"/>
        <family val="1"/>
        <charset val="204"/>
      </rPr>
      <t>КПКВ 0611010 +30000; КПКВ 0611021+205000;</t>
    </r>
    <r>
      <rPr>
        <i/>
        <sz val="22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КПКВ 0611141 +15000                         </t>
    </r>
    <r>
      <rPr>
        <i/>
        <sz val="22"/>
        <rFont val="Times New Roman"/>
        <family val="1"/>
        <charset val="204"/>
      </rPr>
      <t xml:space="preserve">   </t>
    </r>
    <r>
      <rPr>
        <b/>
        <i/>
        <u/>
        <sz val="22"/>
        <rFont val="Times New Roman"/>
        <family val="1"/>
        <charset val="204"/>
      </rPr>
      <t xml:space="preserve">КЕКВ 2275: </t>
    </r>
    <r>
      <rPr>
        <sz val="22"/>
        <rFont val="Times New Roman"/>
        <family val="1"/>
        <charset val="204"/>
      </rPr>
      <t xml:space="preserve">КПКВ 0611141+1500           </t>
    </r>
    <r>
      <rPr>
        <b/>
        <i/>
        <u/>
        <sz val="22"/>
        <rFont val="Times New Roman"/>
        <family val="1"/>
        <charset val="204"/>
      </rPr>
      <t xml:space="preserve">КЕКВ 2276: </t>
    </r>
    <r>
      <rPr>
        <sz val="22"/>
        <rFont val="Times New Roman"/>
        <family val="1"/>
        <charset val="204"/>
      </rPr>
      <t>КПКВ 0611021+240 000</t>
    </r>
  </si>
  <si>
    <r>
      <t>Перерозподіл коштів  із УЖКГ та Б на ЦПМСД; зміна назви об’єкту - з "Капремонт нежитлового приміщення по вул. Озерна,21" на</t>
    </r>
    <r>
      <rPr>
        <u/>
        <sz val="29"/>
        <color theme="1"/>
        <rFont val="Times New Roman"/>
        <family val="1"/>
        <charset val="204"/>
      </rPr>
      <t xml:space="preserve"> </t>
    </r>
    <r>
      <rPr>
        <sz val="29"/>
        <color theme="1"/>
        <rFont val="Times New Roman"/>
        <family val="1"/>
        <charset val="204"/>
      </rPr>
      <t>"Реконструкція нежитлового приміщення по вул Озерна,21 під амбулаторію загальної  практики - сімейної медицини"-50000, на послуги по техобстеженню приміщення-50000</t>
    </r>
  </si>
  <si>
    <r>
      <t xml:space="preserve">з КПКВ 1217322 </t>
    </r>
    <r>
      <rPr>
        <sz val="20"/>
        <color theme="1"/>
        <rFont val="Times New Roman"/>
        <family val="1"/>
        <charset val="204"/>
      </rPr>
      <t xml:space="preserve">КЕКВ 3132 зняти -100000 </t>
    </r>
    <r>
      <rPr>
        <sz val="30"/>
        <color theme="1"/>
        <rFont val="Times New Roman"/>
        <family val="1"/>
        <charset val="204"/>
      </rPr>
      <t xml:space="preserve">на КПКВ 0217322, </t>
    </r>
    <r>
      <rPr>
        <sz val="20"/>
        <color theme="1"/>
        <rFont val="Times New Roman"/>
        <family val="1"/>
        <charset val="204"/>
      </rPr>
      <t>КЕКВ 3210 + 50000, КПКВ 0212111 КЕКВ 2610+50000</t>
    </r>
  </si>
  <si>
    <r>
      <rPr>
        <b/>
        <sz val="28"/>
        <color theme="1"/>
        <rFont val="Times New Roman"/>
        <family val="1"/>
        <charset val="204"/>
      </rPr>
      <t>КПКВКМБ 1216030 КЕКВ 2240:</t>
    </r>
    <r>
      <rPr>
        <sz val="28"/>
        <color theme="1"/>
        <rFont val="Times New Roman"/>
        <family val="1"/>
        <charset val="204"/>
      </rPr>
      <t xml:space="preserve">
</t>
    </r>
    <r>
      <rPr>
        <b/>
        <sz val="28"/>
        <color theme="1"/>
        <rFont val="Times New Roman"/>
        <family val="1"/>
        <charset val="204"/>
      </rPr>
      <t>800 000,00 грн. на прибирання  стихійних сміттєзвалищ,
1 000 000,00 грн. на косовицю трави по місту,</t>
    </r>
    <r>
      <rPr>
        <sz val="28"/>
        <color theme="1"/>
        <rFont val="Times New Roman"/>
        <family val="1"/>
        <charset val="204"/>
      </rPr>
      <t xml:space="preserve">
190 000,00 грн. на стерилізацію безпритульних тварин
</t>
    </r>
    <r>
      <rPr>
        <b/>
        <sz val="28"/>
        <color theme="1"/>
        <rFont val="Times New Roman"/>
        <family val="1"/>
        <charset val="204"/>
      </rPr>
      <t>КПКВКМБ 1217350 КЕКВ 2240:</t>
    </r>
    <r>
      <rPr>
        <sz val="28"/>
        <color theme="1"/>
        <rFont val="Times New Roman"/>
        <family val="1"/>
        <charset val="204"/>
      </rPr>
      <t xml:space="preserve">
199 000,00 грн. розробка енерго та екологоефективної схеми теплопостачання міста,
199 000,00 грн розробка схеми санітарної очистки міста,
</t>
    </r>
    <r>
      <rPr>
        <b/>
        <sz val="28"/>
        <color theme="1"/>
        <rFont val="Times New Roman"/>
        <family val="1"/>
        <charset val="204"/>
      </rPr>
      <t>КПКВКМБ 1216030 КЕКВ 2210:</t>
    </r>
    <r>
      <rPr>
        <sz val="28"/>
        <color theme="1"/>
        <rFont val="Times New Roman"/>
        <family val="1"/>
        <charset val="204"/>
      </rPr>
      <t xml:space="preserve">
250 000,00 грн. для </t>
    </r>
    <r>
      <rPr>
        <b/>
        <sz val="28"/>
        <color theme="1"/>
        <rFont val="Times New Roman"/>
        <family val="1"/>
        <charset val="204"/>
      </rPr>
      <t>придбання солі на посипку вулиць,</t>
    </r>
    <r>
      <rPr>
        <sz val="28"/>
        <color theme="1"/>
        <rFont val="Times New Roman"/>
        <family val="1"/>
        <charset val="204"/>
      </rPr>
      <t xml:space="preserve">
</t>
    </r>
    <r>
      <rPr>
        <b/>
        <sz val="28"/>
        <color theme="1"/>
        <rFont val="Times New Roman"/>
        <family val="1"/>
        <charset val="204"/>
      </rPr>
      <t>КПКВКМБ 1217321 КЕКВ 3122:</t>
    </r>
    <r>
      <rPr>
        <sz val="28"/>
        <color theme="1"/>
        <rFont val="Times New Roman"/>
        <family val="1"/>
        <charset val="204"/>
      </rPr>
      <t xml:space="preserve">
300 000,00 грн. будівництво спортивної зали для ЗОШ І-ІІІ ступенів № 10 по вул. Московська,54 в м. Ніжин, Чернігівської обл. в т.ч. ПКД,
</t>
    </r>
    <r>
      <rPr>
        <b/>
        <sz val="28"/>
        <color theme="1"/>
        <rFont val="Times New Roman"/>
        <family val="1"/>
        <charset val="204"/>
      </rPr>
      <t>КПКВКМБ 1217670 КЕКВ 3210:</t>
    </r>
    <r>
      <rPr>
        <sz val="28"/>
        <color theme="1"/>
        <rFont val="Times New Roman"/>
        <family val="1"/>
        <charset val="204"/>
      </rPr>
      <t xml:space="preserve">
3 000 000,00 на поповнення статутного фонду КП «ВУКГ» для придбання сміттєвоза з боковим завантаженням на базі шасі BMC Tugra 1832,
</t>
    </r>
    <r>
      <rPr>
        <b/>
        <sz val="28"/>
        <color theme="1"/>
        <rFont val="Times New Roman"/>
        <family val="1"/>
        <charset val="204"/>
      </rPr>
      <t>КПКВКМБ 1217461 КЕКВ 3132:</t>
    </r>
    <r>
      <rPr>
        <sz val="28"/>
        <color theme="1"/>
        <rFont val="Times New Roman"/>
        <family val="1"/>
        <charset val="204"/>
      </rPr>
      <t xml:space="preserve">
</t>
    </r>
    <r>
      <rPr>
        <b/>
        <sz val="28"/>
        <color theme="1"/>
        <rFont val="Times New Roman"/>
        <family val="1"/>
        <charset val="204"/>
      </rPr>
      <t xml:space="preserve">11 008 000,00 грн. капітальний ремонт дороги вул. Гоголя  в м. Ніжин, Чернігівської </t>
    </r>
    <r>
      <rPr>
        <sz val="28"/>
        <color theme="1"/>
        <rFont val="Times New Roman"/>
        <family val="1"/>
        <charset val="204"/>
      </rPr>
      <t xml:space="preserve">обл.(корегування), в т.ч. ПКД;
</t>
    </r>
    <r>
      <rPr>
        <b/>
        <sz val="28"/>
        <color theme="1"/>
        <rFont val="Times New Roman"/>
        <family val="1"/>
        <charset val="204"/>
      </rPr>
      <t>КПКВКМБ 1217330 КЕКВ 3122:</t>
    </r>
    <r>
      <rPr>
        <sz val="28"/>
        <color theme="1"/>
        <rFont val="Times New Roman"/>
        <family val="1"/>
        <charset val="204"/>
      </rPr>
      <t xml:space="preserve">
2 516 000,00 грн. будівництво протипожежного водопостачання до полігону ТПВ по вул. Прилуцька з підключенням до існуючої мережі водопостачання міста Ніжин, в т.ч. ПКД,
</t>
    </r>
    <r>
      <rPr>
        <b/>
        <sz val="28"/>
        <color theme="1"/>
        <rFont val="Times New Roman"/>
        <family val="1"/>
        <charset val="204"/>
      </rPr>
      <t>КПКВКМБ 1217322 КЕКВ 3142:</t>
    </r>
    <r>
      <rPr>
        <sz val="28"/>
        <color theme="1"/>
        <rFont val="Times New Roman"/>
        <family val="1"/>
        <charset val="204"/>
      </rPr>
      <t xml:space="preserve">
90 000,000 грн. виготовлення ПКД по об’єкту «Реконструкція травматологічного відділення  КНП «Ніжинська ЦМЛ ім. Галицького» за адресою; вул. Московська,21., м. Ніжин. Чернігівська обл. з прибудовою шахти для ліфта» в т.ч. ПКД
</t>
    </r>
  </si>
  <si>
    <t>Зміни за рахунок додаткових коштів (перевиконання плану доходів бюджету на 01.08.2021 року по загальному фонду - 19 850 000 грн., по бюджету розвитку - 1 099 200 грн. Всього 20 949 200 грн.)</t>
  </si>
  <si>
    <t>(+,-) 11 000</t>
  </si>
  <si>
    <t>(+,-) 434 153</t>
  </si>
  <si>
    <t>(+,-) 250 000</t>
  </si>
  <si>
    <t xml:space="preserve">                  (+,-) 1000000                        600 000</t>
  </si>
  <si>
    <t>(+,-)200 000</t>
  </si>
  <si>
    <t>в т.ч. 2270                 + 78 058; 2230+876 988</t>
  </si>
  <si>
    <r>
      <t xml:space="preserve">Додатково : на зарплату з нарахуваннями - 57 350 650 ; енергоносії- 4 600 000; харчування -     2 500 000 </t>
    </r>
    <r>
      <rPr>
        <b/>
        <i/>
        <sz val="30"/>
        <color theme="1"/>
        <rFont val="Times New Roman"/>
        <family val="1"/>
        <charset val="204"/>
      </rPr>
      <t>(в інф. ОДА - 9 100 000  ЗП)</t>
    </r>
  </si>
  <si>
    <t>Реконструкція дитячого садка по вул. Шевченка, 97 Е в т.ч. ПКД</t>
  </si>
  <si>
    <t xml:space="preserve">МЦП оснащення медичною технікою та виробами медичного призначення на 2020-2022 рр. </t>
  </si>
  <si>
    <t>МЦП "Розробка схем та пректних рішень масового застосування та детального планування  на 2021 рік"</t>
  </si>
  <si>
    <t>Придбання обладнання і предметів довгострокового користування для ЗОШ</t>
  </si>
  <si>
    <t>Придбання мікроавтобуса (залишок)</t>
  </si>
  <si>
    <t>Реконструкція мереж електропостачання струмоприймачів в  пологовому будинку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</si>
  <si>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</si>
  <si>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</si>
  <si>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</si>
  <si>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Реконструкція скверу Б.Хмельницького, в т.ч. ПКД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</si>
  <si>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2021-2027роки)</t>
  </si>
  <si>
    <t>Міська цільова Програма фінансової підтримки КНП «Ніжинська ЦМЛ ім.М.Галицького» на 2021р.</t>
  </si>
  <si>
    <t>Програма стимулювання  до  запровадження  енергоефективних  заходів населення, ОСББ та  ЖБК</t>
  </si>
  <si>
    <t>Програма громадських оплачуваних робіт Ніжинської міської територіальної громади 2021рік</t>
  </si>
  <si>
    <t>Програма забезпечення  житлом  учасників  АТО/ООС та членів  їх сімей  у  Ніжинській  міський  об’єднаній  територіальній громаді на 2020-2022роки</t>
  </si>
  <si>
    <t xml:space="preserve">Міська цільова програма «Розвитку комунального підприємства «Ніжинське управління водопровідно-каналізаційного господарства» на 2021рік» </t>
  </si>
  <si>
    <t xml:space="preserve">Міська програма реалізації повноважень міської ради у галузі земельних відносин на 2021рік  </t>
  </si>
  <si>
    <t>Поточний ремонт ЗОШ №7</t>
  </si>
  <si>
    <t>Міська цільова програма «Забезпечення централізованих заходів з лікування хворих на цукровий  та  нецукровий  діабет" на 2021р.</t>
  </si>
  <si>
    <t>Цільові кошти резервного фонду на благоустрій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</si>
  <si>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</si>
  <si>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Кошти на встановлення 8 сучасних енергозберігаючих вікон в музеї по вул. Небесної сотні, 11, в т.ч. 37000 грн. за рахунок економії коштів по програмі пожежної безпеки</t>
  </si>
  <si>
    <t>КПКВ 1014040 КЕКВ 2210-3000; КЕКВ 2240-34000; КЕКВ 2210 + 11500</t>
  </si>
  <si>
    <t>Зміни за рахунок перевиконання доходів</t>
  </si>
  <si>
    <t>Зміни за рахунок скорочення інших видатків</t>
  </si>
  <si>
    <t>Співфінансування робіт по «Капітальний ремонт дороги по вул. Московська в м. Ніжині, Чернігівської обл.»</t>
  </si>
  <si>
    <t>Лист УЖКГ та Б від 09.08.21 №01-14/856</t>
  </si>
  <si>
    <t>«Артезіанська свердловина по вул. Червонокозача,5 м. Ніжин Чернігівської області – будівництво /корегування/»</t>
  </si>
  <si>
    <t>Будівництво міського кладовища на території Кунашівської сільської ради</t>
  </si>
  <si>
    <t>Реконструкція парку ім. Т.Шевченко, в т.ч. ПКД</t>
  </si>
  <si>
    <t>Лист УЖКГ та Б від 09.08.21 №01-14/856-1</t>
  </si>
  <si>
    <t>Реконструкція  Графського парку та скверу  Театральний, в т.ч. ПКД</t>
  </si>
  <si>
    <t xml:space="preserve">Капітальний ремонт пішохідної зони між проїжджими частинами вул.Шевченка на ділянці від вул. Козача до вул. Синяківська в м.Ніжин, Чернігівської обл. в т.ч ПКД   </t>
  </si>
  <si>
    <t>(+,-) 49 000</t>
  </si>
  <si>
    <t>Капітальний ремонт дороги по вул. Московська в м. Ніжині, Чернігівської обл. /вигот овлення ПКД – 49 600,00 грн. ; проведення  топографо-геодезичних робіт – 45 200,00 грн./</t>
  </si>
  <si>
    <t>Реставрація пам’ятки національного значення Спасо-Преображенської церкви в м. Ніжин Чернігівської обл. в т.ч. ПКД</t>
  </si>
  <si>
    <t>Лист УЖКГ та Б від 09.08.21 р. № 01-14/856</t>
  </si>
  <si>
    <t>(+,-) 148 300</t>
  </si>
  <si>
    <t xml:space="preserve">Перенести з КПКВКМБ 1216030 КЕКВ 2240 (оплата послуг) на КПКВКМБ 1216030 КЕКВ 3110  100 000,00 грн. на придбання а/зупинки «Міраж» на вул. Незалежності
</t>
  </si>
  <si>
    <t>(+,-) 100 000</t>
  </si>
  <si>
    <t>Обслуговування мереж вуличного освітлення</t>
  </si>
  <si>
    <t>На ритуальні послуги.</t>
  </si>
  <si>
    <t xml:space="preserve">Утримання вулично-шляхової мережі міста / грейдеровка, відсипка, внутріквартальні, тротуари, ямковий ремонт/ </t>
  </si>
  <si>
    <t>(+,-) 1 408 741</t>
  </si>
  <si>
    <t xml:space="preserve">Лист від 31.05.21 р. </t>
  </si>
  <si>
    <t>Встановлення на території гімназії №6 спортивних тренажерів</t>
  </si>
  <si>
    <t>Розпор. КМУ від 21.07.21 р. № 822-р, розпис Ніжинського УДКСУ від 10.08.2021  АС "Є - КАЗНА "- 1176</t>
  </si>
  <si>
    <t>Субвенція з державного бюджету місцевим бюджетам на здійснення заходів щодо соціально-економічного розвитку окремих територій між місцевими бюджетами за об’єктами(заходами) на придбання реанімобілю для КНП "Ніжинська ЦМЛ ім. М.Галицького"</t>
  </si>
  <si>
    <r>
      <t xml:space="preserve">КПКВ 0213133 </t>
    </r>
    <r>
      <rPr>
        <sz val="20"/>
        <color theme="1"/>
        <rFont val="Times New Roman"/>
        <family val="1"/>
        <charset val="204"/>
      </rPr>
      <t>КЕКВ 2610 - 16 719;                                     КЕКВ 3210 + 16 719</t>
    </r>
  </si>
  <si>
    <t>Лист Територ. центру від 09.08.21р. № 177</t>
  </si>
  <si>
    <t>Перерозподіл зекономлених коштів по встановленню пожежної сигналізації на оплату електроенергії</t>
  </si>
  <si>
    <t>(+,-) 10 000</t>
  </si>
  <si>
    <t>КЕКВ 2240-10000, КЕКВ 2273+10000</t>
  </si>
  <si>
    <t>Зняття планових призначень</t>
  </si>
  <si>
    <t>Поточний ремонт фасаду стоматполіклініки</t>
  </si>
  <si>
    <t>Капітальний ремонт дороги по вул.Гребінки в м.Ніжин в т.ч. ПКД</t>
  </si>
  <si>
    <t>(+,-) 600 000</t>
  </si>
  <si>
    <t>Лист фінуправління від 11.08.21р. №</t>
  </si>
  <si>
    <t>Додатково на придбання і встановлення 2-х дверей</t>
  </si>
  <si>
    <t>Капітальні роботи по укріпленню фундаменту ЗОШ № 7, в т.ч. ПКД</t>
  </si>
  <si>
    <t>(+,-) 2 400 000</t>
  </si>
  <si>
    <t>300 000 грн. на зарплату(частково серпень-вересень), 55 000 грн. на госптоври,  медикаменти, деззасоби</t>
  </si>
  <si>
    <t>Всього на харчування        3 376 988, в т.ч.: п. 7 (в межах кошторису +,- 876988), п. 1 (додатково 900000), в межах кошторису 1000000; додатково 600000</t>
  </si>
  <si>
    <t>Лист пологового будинку від 11.08.21 р. № 1-02/624</t>
  </si>
  <si>
    <t>Будівництво каналізаційної мережі для підключення житлових будинків по вул.Глібова,5(кв.1,3,5), вул.Богушевича,6(кв.2,3), вул.Богушевича,6а (кв.1,2,4,5,6) в м.Ніжині Чернігівської обл.</t>
  </si>
  <si>
    <t xml:space="preserve">Перенести  49 000,00 грн з Будівництво каналізаційної мережі для підключення житлових будинків по вул.Глібова,5(кв.1,3,5)в м.Ніжин Черніг.обл., 49 500,00 грн. з Будівництво каналізаційної мережі для підключення житлових будинків по вул.Богушевича,6 (кв.2,3)в м.Ніжин Черніг.обл., 49 800,00 грн. з Будівництво каналізаційної мережі для підключення житлових будинків по вул.Богушевича,6а (кв.1,2,4,5,6)в м.Ніжин Черніг.обл. на  Будівництво каналізаційної мережі для підключення житлових будинків по вул.Глібова,5(кв.1,3,5), вул.Богушевича,6 (кв.2,3), вул.Богушевича,6а (кв.1,2,4,5,6) в м.Ніжині </t>
  </si>
  <si>
    <t>Придбання Петру Іванову та його команді в складі 5 чол. спортивних костюмів з акцентами брендингу Ніжина, ел.плити</t>
  </si>
  <si>
    <t>Перерозподіл призначень: 259 785 грн із спеціального фонду (КПКВ 0212030 КЕКВ 3210) на загальний фонд (КПКВ 0212030 КЕКВ 2610)  для придбання  хірургічного інструментарію та ремонту санітарних кімнат;  14 737 грн із загального фонду (КПКВ 0217520 КЕКВ 2610)  на спеціальний фонд (КПКВ 0217520 КЕКВ 3210) для придбання термінального сервера для бухгалтерії</t>
  </si>
  <si>
    <t>(+,-) 274 522</t>
  </si>
  <si>
    <t>Лист МЦ "Спорт для всіх" від 05.08.21 р. №219</t>
  </si>
  <si>
    <t>У зв’язку із підвищенням цін дозволити закупити вуличні тренажерні комплекси "Невада) 3 шт. замість 4-х, на спортмайданчик по вул.Кушакевичів 7 шт. замість 9-ти</t>
  </si>
  <si>
    <t>в межах кошторису</t>
  </si>
  <si>
    <t xml:space="preserve"> Лист виконкому від 12.08.21 р. № 70</t>
  </si>
  <si>
    <t>Додатково на закупівлю кондиціонерів в адмінбудівлю виконкому КПК 0210160</t>
  </si>
  <si>
    <t xml:space="preserve">Пропозиції по внесенню змін до бюджету Ніжинської міської ТГ                                                                                                            на 12 сесію Ніжинської міської ради VІІІ скликання від  19.08.2021 р. </t>
  </si>
  <si>
    <t>Разом</t>
  </si>
  <si>
    <t xml:space="preserve">Розпорядник коштів субвенції Департамент освіти та науки ОДА </t>
  </si>
  <si>
    <t>(+,-) 37000                     11 500</t>
  </si>
  <si>
    <t>Міська  цільова програма «Турбота» на 2021р.</t>
  </si>
  <si>
    <t>37000 - в межах кошторису</t>
  </si>
  <si>
    <t>(+,-) 36 308</t>
  </si>
  <si>
    <t>Головний розпорядник коштів субвенції - Департамент освіти і науки ОДА</t>
  </si>
  <si>
    <t>Перерозподіл коштів з 0217520 КЕКВ 2240 на 0210160 КЕКВ 2240</t>
  </si>
  <si>
    <t>Лист виконкому від 16.08.21 р. № 72</t>
  </si>
  <si>
    <t>Листи управл. культури від 24.06.2021 № 1-16/261, від 19.08.21 р.</t>
  </si>
  <si>
    <t>Проведення ремонтних робіт в будівлі ЦБС (фасад, сходи), придбання систем кондиціювання повітря</t>
  </si>
  <si>
    <t>Стерилізацію безпритульних тварин</t>
  </si>
  <si>
    <t>Поточний ремонт приміщень виконкому</t>
  </si>
  <si>
    <t>(+,-) 92 500</t>
  </si>
  <si>
    <t>за рахунок зняття плану на придбання крематора</t>
  </si>
  <si>
    <t>Лист УЖКГ та Б від 19.08.21р. № 01-14/888</t>
  </si>
  <si>
    <t>Капітальний ремонт дорожнього покриття та тротуарів по вул. Шевченка на ділянці від пл. І.Франка до вул. Набережна в м. Ніжині, Чернігівської обл., в т.ч. ПКД</t>
  </si>
  <si>
    <t>(+,-) 800 000                  (+,-) 1000 000      (+,-) 198 000        4 227 479</t>
  </si>
  <si>
    <t>Виконком, придбання дверей, програма юридичного обслуговування ради та виконкому</t>
  </si>
  <si>
    <t>(+,-) 99 900</t>
  </si>
  <si>
    <t>Стерилізація безпритульних тварин</t>
  </si>
  <si>
    <t>Перерозподіл коштів в межах програми інвестиційного розвитку для співфінансування проекту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</si>
  <si>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12.08.2021, 19.08.2021, включені в рішення </t>
  </si>
  <si>
    <t>червень+ 47578  липень + 62901  серпень + 78224   вересень + 93547</t>
  </si>
  <si>
    <t>Лист КП ВУКГ від 15.07.21 р. №1-3/980</t>
  </si>
  <si>
    <t>Листи від 11.08.21, 06.08.21</t>
  </si>
  <si>
    <t>Лист управління освіти від 20.08.2021 № 01-10/</t>
  </si>
  <si>
    <t xml:space="preserve">Заявка виконкому до інвестиційного проекту </t>
  </si>
  <si>
    <t>(+,-)100 000</t>
  </si>
  <si>
    <t>(+,-)198 000</t>
  </si>
  <si>
    <t>Лист управління освіти і науки ОДА від 12.07.21 № 01-08/2365, розпор. ОДА та облради від 17.08.21р. № 39</t>
  </si>
  <si>
    <t>(+,-) 800 000                  (+,-) 1 000 000      (+,-) 198 000      3 730 983</t>
  </si>
  <si>
    <t>800 000 грн. на прибирання стихійних сміттєзвалищ в межах природоохоронного фонду; 1000000 на косовицю; 198000 на придбання солі за рахунок резервного фонду по благоустрою; 4227479 грн. на капітальний ремонт дороги вул. Гоголя, в т.ч. 2541657 грн. - за рахунок перевиконання по заг.фонду, 1099200 грн.- за рахунок перевиконання по бюджету розвитку, 586622 грн. - за рахунок зменшення інших видатків</t>
  </si>
</sst>
</file>

<file path=xl/styles.xml><?xml version="1.0" encoding="utf-8"?>
<styleSheet xmlns="http://schemas.openxmlformats.org/spreadsheetml/2006/main">
  <fonts count="4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32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2"/>
      <color indexed="8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30"/>
      <name val="Times New Roman"/>
      <family val="1"/>
      <charset val="204"/>
    </font>
    <font>
      <sz val="29"/>
      <color theme="1"/>
      <name val="Times New Roman"/>
      <family val="1"/>
      <charset val="204"/>
    </font>
    <font>
      <sz val="3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u/>
      <sz val="29"/>
      <color theme="1"/>
      <name val="Times New Roman"/>
      <family val="1"/>
      <charset val="204"/>
    </font>
    <font>
      <sz val="24"/>
      <name val="Times New Roman"/>
      <family val="1"/>
      <charset val="204"/>
    </font>
    <font>
      <i/>
      <sz val="2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i/>
      <sz val="32"/>
      <color theme="1"/>
      <name val="Times New Roman"/>
      <family val="1"/>
      <charset val="204"/>
    </font>
    <font>
      <b/>
      <sz val="32"/>
      <name val="Times New Roman"/>
      <family val="1"/>
      <charset val="204"/>
    </font>
    <font>
      <b/>
      <i/>
      <sz val="30"/>
      <color theme="1"/>
      <name val="Times New Roman"/>
      <family val="1"/>
      <charset val="204"/>
    </font>
    <font>
      <b/>
      <sz val="29"/>
      <color theme="1"/>
      <name val="Times New Roman"/>
      <family val="1"/>
      <charset val="204"/>
    </font>
    <font>
      <sz val="28"/>
      <name val="Times New Roman"/>
      <family val="1"/>
      <charset val="204"/>
    </font>
    <font>
      <sz val="2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2"/>
      <name val="Times New Roman"/>
      <family val="1"/>
      <charset val="204"/>
    </font>
    <font>
      <b/>
      <i/>
      <u/>
      <sz val="22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32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90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0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vertical="center"/>
    </xf>
    <xf numFmtId="4" fontId="15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/>
    </xf>
    <xf numFmtId="3" fontId="28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3" fontId="23" fillId="2" borderId="2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wrapText="1"/>
    </xf>
    <xf numFmtId="3" fontId="14" fillId="2" borderId="1" xfId="0" applyNumberFormat="1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justify" vertical="center"/>
    </xf>
    <xf numFmtId="0" fontId="31" fillId="2" borderId="2" xfId="0" applyFont="1" applyFill="1" applyBorder="1" applyAlignment="1">
      <alignment horizontal="justify" vertical="center" wrapText="1"/>
    </xf>
    <xf numFmtId="0" fontId="18" fillId="2" borderId="2" xfId="0" applyFont="1" applyFill="1" applyBorder="1" applyAlignment="1">
      <alignment horizontal="justify" vertical="center" wrapText="1"/>
    </xf>
    <xf numFmtId="4" fontId="28" fillId="2" borderId="2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vertical="top" wrapText="1"/>
    </xf>
    <xf numFmtId="3" fontId="34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3" fontId="9" fillId="2" borderId="0" xfId="0" applyNumberFormat="1" applyFont="1" applyFill="1"/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33" fillId="2" borderId="2" xfId="0" applyFont="1" applyFill="1" applyBorder="1" applyAlignment="1">
      <alignment horizontal="center"/>
    </xf>
    <xf numFmtId="3" fontId="33" fillId="2" borderId="2" xfId="0" applyNumberFormat="1" applyFont="1" applyFill="1" applyBorder="1" applyAlignment="1">
      <alignment horizontal="center"/>
    </xf>
    <xf numFmtId="0" fontId="9" fillId="2" borderId="0" xfId="0" applyFont="1" applyFill="1"/>
    <xf numFmtId="0" fontId="14" fillId="2" borderId="2" xfId="0" applyFont="1" applyFill="1" applyBorder="1" applyAlignment="1">
      <alignment horizontal="justify" vertical="center"/>
    </xf>
    <xf numFmtId="4" fontId="39" fillId="2" borderId="2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vertical="center" wrapText="1"/>
    </xf>
    <xf numFmtId="3" fontId="16" fillId="2" borderId="2" xfId="0" applyNumberFormat="1" applyFont="1" applyFill="1" applyBorder="1" applyAlignment="1">
      <alignment horizontal="center" vertical="center"/>
    </xf>
    <xf numFmtId="3" fontId="16" fillId="2" borderId="2" xfId="0" applyNumberFormat="1" applyFont="1" applyFill="1" applyBorder="1" applyAlignment="1">
      <alignment horizontal="justify" vertical="center"/>
    </xf>
    <xf numFmtId="0" fontId="31" fillId="2" borderId="2" xfId="0" applyFont="1" applyFill="1" applyBorder="1" applyAlignment="1">
      <alignment horizontal="center" vertical="center" wrapText="1"/>
    </xf>
    <xf numFmtId="4" fontId="33" fillId="2" borderId="2" xfId="0" applyNumberFormat="1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 wrapText="1"/>
    </xf>
    <xf numFmtId="3" fontId="18" fillId="2" borderId="1" xfId="0" applyNumberFormat="1" applyFont="1" applyFill="1" applyBorder="1" applyAlignment="1">
      <alignment horizontal="justify" vertical="center"/>
    </xf>
    <xf numFmtId="3" fontId="15" fillId="2" borderId="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 wrapText="1"/>
    </xf>
    <xf numFmtId="3" fontId="41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justify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3" fontId="34" fillId="2" borderId="1" xfId="0" applyNumberFormat="1" applyFont="1" applyFill="1" applyBorder="1" applyAlignment="1">
      <alignment horizontal="center" vertical="top" wrapText="1"/>
    </xf>
    <xf numFmtId="3" fontId="34" fillId="2" borderId="8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justify" vertical="center"/>
    </xf>
    <xf numFmtId="3" fontId="15" fillId="2" borderId="8" xfId="0" applyNumberFormat="1" applyFont="1" applyFill="1" applyBorder="1" applyAlignment="1">
      <alignment horizontal="justify" vertical="center"/>
    </xf>
    <xf numFmtId="3" fontId="15" fillId="2" borderId="6" xfId="0" applyNumberFormat="1" applyFont="1" applyFill="1" applyBorder="1" applyAlignment="1">
      <alignment horizontal="justify" vertical="center"/>
    </xf>
    <xf numFmtId="0" fontId="9" fillId="2" borderId="8" xfId="0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2" borderId="8" xfId="0" applyNumberFormat="1" applyFont="1" applyFill="1" applyBorder="1" applyAlignment="1">
      <alignment horizontal="center" vertical="center" wrapText="1"/>
    </xf>
    <xf numFmtId="3" fontId="18" fillId="2" borderId="6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3" fontId="16" fillId="2" borderId="8" xfId="0" applyNumberFormat="1" applyFont="1" applyFill="1" applyBorder="1" applyAlignment="1">
      <alignment horizontal="center" vertical="center" wrapText="1"/>
    </xf>
    <xf numFmtId="3" fontId="16" fillId="2" borderId="6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justify" vertical="center"/>
    </xf>
    <xf numFmtId="0" fontId="5" fillId="2" borderId="5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 vertic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" fontId="15" fillId="2" borderId="6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3" fontId="39" fillId="2" borderId="2" xfId="0" applyNumberFormat="1" applyFont="1" applyFill="1" applyBorder="1" applyAlignment="1">
      <alignment horizontal="center" vertical="center"/>
    </xf>
    <xf numFmtId="3" fontId="39" fillId="2" borderId="1" xfId="0" applyNumberFormat="1" applyFont="1" applyFill="1" applyBorder="1" applyAlignment="1">
      <alignment horizontal="justify" vertical="center"/>
    </xf>
    <xf numFmtId="3" fontId="39" fillId="2" borderId="8" xfId="0" applyNumberFormat="1" applyFont="1" applyFill="1" applyBorder="1" applyAlignment="1">
      <alignment horizontal="justify" vertical="center"/>
    </xf>
    <xf numFmtId="3" fontId="39" fillId="2" borderId="6" xfId="0" applyNumberFormat="1" applyFont="1" applyFill="1" applyBorder="1" applyAlignment="1">
      <alignment horizontal="justify" vertical="center"/>
    </xf>
    <xf numFmtId="0" fontId="0" fillId="2" borderId="7" xfId="0" applyFont="1" applyFill="1" applyBorder="1" applyAlignment="1"/>
    <xf numFmtId="0" fontId="11" fillId="2" borderId="2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justify" vertical="center"/>
    </xf>
    <xf numFmtId="0" fontId="14" fillId="2" borderId="2" xfId="0" applyNumberFormat="1" applyFont="1" applyFill="1" applyBorder="1" applyAlignment="1">
      <alignment horizontal="justify" vertical="center"/>
    </xf>
    <xf numFmtId="0" fontId="11" fillId="2" borderId="2" xfId="0" applyFont="1" applyFill="1" applyBorder="1" applyAlignment="1">
      <alignment vertical="center" wrapText="1"/>
    </xf>
    <xf numFmtId="3" fontId="15" fillId="2" borderId="2" xfId="0" applyNumberFormat="1" applyFont="1" applyFill="1" applyBorder="1" applyAlignment="1">
      <alignment horizontal="justify" vertical="center"/>
    </xf>
    <xf numFmtId="0" fontId="11" fillId="2" borderId="2" xfId="0" applyFont="1" applyFill="1" applyBorder="1" applyAlignment="1">
      <alignment vertical="top" wrapText="1"/>
    </xf>
    <xf numFmtId="3" fontId="16" fillId="2" borderId="1" xfId="0" applyNumberFormat="1" applyFont="1" applyFill="1" applyBorder="1" applyAlignment="1">
      <alignment horizontal="center" vertical="center"/>
    </xf>
    <xf numFmtId="3" fontId="16" fillId="2" borderId="8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3" fontId="16" fillId="2" borderId="6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justify" wrapText="1"/>
    </xf>
    <xf numFmtId="0" fontId="14" fillId="2" borderId="2" xfId="0" applyFont="1" applyFill="1" applyBorder="1" applyAlignment="1">
      <alignment horizontal="justify"/>
    </xf>
    <xf numFmtId="0" fontId="14" fillId="2" borderId="0" xfId="0" applyFont="1" applyFill="1" applyAlignment="1">
      <alignment horizontal="justify"/>
    </xf>
    <xf numFmtId="0" fontId="14" fillId="2" borderId="2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horizontal="justify"/>
    </xf>
    <xf numFmtId="4" fontId="4" fillId="2" borderId="0" xfId="0" applyNumberFormat="1" applyFont="1" applyFill="1" applyAlignment="1">
      <alignment horizontal="left"/>
    </xf>
    <xf numFmtId="0" fontId="42" fillId="2" borderId="0" xfId="0" applyFont="1" applyFill="1"/>
    <xf numFmtId="4" fontId="4" fillId="2" borderId="0" xfId="0" applyNumberFormat="1" applyFont="1" applyFill="1" applyAlignment="1">
      <alignment horizontal="justify" vertical="center"/>
    </xf>
    <xf numFmtId="4" fontId="4" fillId="2" borderId="0" xfId="0" applyNumberFormat="1" applyFont="1" applyFill="1" applyAlignment="1">
      <alignment horizontal="justify" vertical="justify"/>
    </xf>
    <xf numFmtId="4" fontId="42" fillId="2" borderId="2" xfId="0" applyNumberFormat="1" applyFont="1" applyFill="1" applyBorder="1" applyAlignment="1">
      <alignment horizontal="justify" vertical="center"/>
    </xf>
    <xf numFmtId="0" fontId="42" fillId="2" borderId="2" xfId="0" applyFont="1" applyFill="1" applyBorder="1" applyAlignment="1">
      <alignment horizontal="justify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2" fillId="2" borderId="2" xfId="0" applyNumberFormat="1" applyFont="1" applyFill="1" applyBorder="1" applyAlignment="1">
      <alignment horizontal="center" vertical="center"/>
    </xf>
    <xf numFmtId="4" fontId="22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/>
    </xf>
    <xf numFmtId="4" fontId="4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/>
    <xf numFmtId="4" fontId="42" fillId="2" borderId="2" xfId="0" applyNumberFormat="1" applyFont="1" applyFill="1" applyBorder="1" applyAlignment="1">
      <alignment horizontal="left"/>
    </xf>
    <xf numFmtId="4" fontId="42" fillId="2" borderId="2" xfId="0" applyNumberFormat="1" applyFont="1" applyFill="1" applyBorder="1"/>
    <xf numFmtId="4" fontId="4" fillId="2" borderId="9" xfId="0" applyNumberFormat="1" applyFont="1" applyFill="1" applyBorder="1" applyAlignment="1">
      <alignment horizontal="center"/>
    </xf>
    <xf numFmtId="4" fontId="4" fillId="2" borderId="0" xfId="0" applyNumberFormat="1" applyFont="1" applyFill="1"/>
    <xf numFmtId="0" fontId="1" fillId="2" borderId="4" xfId="0" applyFont="1" applyFill="1" applyBorder="1"/>
    <xf numFmtId="0" fontId="6" fillId="2" borderId="4" xfId="0" applyFont="1" applyFill="1" applyBorder="1"/>
    <xf numFmtId="0" fontId="9" fillId="2" borderId="4" xfId="0" applyFont="1" applyFill="1" applyBorder="1"/>
    <xf numFmtId="0" fontId="4" fillId="2" borderId="2" xfId="0" applyFont="1" applyFill="1" applyBorder="1"/>
    <xf numFmtId="0" fontId="43" fillId="2" borderId="2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33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3" fontId="39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justify" vertic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9"/>
  <sheetViews>
    <sheetView tabSelected="1" view="pageBreakPreview" topLeftCell="B126" zoomScale="45" zoomScaleSheetLayoutView="45" zoomScalePageLayoutView="25" workbookViewId="0">
      <selection activeCell="D129" sqref="D129"/>
    </sheetView>
  </sheetViews>
  <sheetFormatPr defaultColWidth="8.85546875" defaultRowHeight="30.75"/>
  <cols>
    <col min="1" max="1" width="8.85546875" style="4" hidden="1" customWidth="1"/>
    <col min="2" max="2" width="11" style="5" customWidth="1"/>
    <col min="3" max="3" width="43.5703125" style="4" customWidth="1"/>
    <col min="4" max="4" width="103" style="9" customWidth="1"/>
    <col min="5" max="5" width="31.7109375" style="4" customWidth="1"/>
    <col min="6" max="6" width="36.42578125" style="4" customWidth="1"/>
    <col min="7" max="7" width="22.28515625" style="4" hidden="1" customWidth="1"/>
    <col min="8" max="8" width="23.42578125" style="4" hidden="1" customWidth="1"/>
    <col min="9" max="9" width="22.5703125" style="4" hidden="1" customWidth="1"/>
    <col min="10" max="10" width="36.42578125" style="4" customWidth="1"/>
    <col min="11" max="11" width="0.140625" style="4" customWidth="1"/>
    <col min="12" max="12" width="35.5703125" style="4" customWidth="1"/>
    <col min="13" max="13" width="30" style="162" customWidth="1"/>
    <col min="14" max="14" width="30.85546875" style="1" customWidth="1"/>
    <col min="15" max="15" width="8.85546875" style="4" hidden="1" customWidth="1"/>
    <col min="16" max="16384" width="8.85546875" style="4"/>
  </cols>
  <sheetData>
    <row r="1" spans="2:14" s="1" customFormat="1" ht="96" customHeight="1">
      <c r="B1" s="133" t="s">
        <v>280</v>
      </c>
      <c r="C1" s="133"/>
      <c r="D1" s="133"/>
      <c r="E1" s="133"/>
      <c r="F1" s="143"/>
      <c r="G1" s="143"/>
      <c r="H1" s="143"/>
      <c r="I1" s="143"/>
      <c r="J1" s="143"/>
      <c r="K1" s="143"/>
      <c r="L1" s="143"/>
      <c r="M1" s="162"/>
    </row>
    <row r="2" spans="2:14" s="2" customFormat="1" ht="360.75" customHeight="1">
      <c r="B2" s="11" t="s">
        <v>0</v>
      </c>
      <c r="C2" s="11" t="s">
        <v>8</v>
      </c>
      <c r="D2" s="11" t="s">
        <v>3</v>
      </c>
      <c r="E2" s="11" t="s">
        <v>5</v>
      </c>
      <c r="F2" s="11" t="s">
        <v>9</v>
      </c>
      <c r="G2" s="14" t="s">
        <v>4</v>
      </c>
      <c r="H2" s="14" t="s">
        <v>1</v>
      </c>
      <c r="I2" s="14" t="s">
        <v>2</v>
      </c>
      <c r="J2" s="182" t="s">
        <v>303</v>
      </c>
      <c r="K2" s="117" t="s">
        <v>6</v>
      </c>
      <c r="L2" s="118"/>
      <c r="M2" s="162"/>
      <c r="N2" s="1" t="s">
        <v>7</v>
      </c>
    </row>
    <row r="3" spans="2:14" s="3" customFormat="1" ht="28.15" customHeight="1">
      <c r="B3" s="6">
        <v>1</v>
      </c>
      <c r="C3" s="6">
        <v>2</v>
      </c>
      <c r="D3" s="6">
        <v>3</v>
      </c>
      <c r="E3" s="6">
        <v>4</v>
      </c>
      <c r="F3" s="6">
        <v>5</v>
      </c>
      <c r="G3" s="7">
        <v>6</v>
      </c>
      <c r="H3" s="8">
        <v>7</v>
      </c>
      <c r="I3" s="8">
        <v>8</v>
      </c>
      <c r="J3" s="8">
        <v>6</v>
      </c>
      <c r="K3" s="8">
        <v>7</v>
      </c>
      <c r="L3" s="10">
        <v>8</v>
      </c>
      <c r="M3" s="162"/>
      <c r="N3" s="163"/>
    </row>
    <row r="4" spans="2:14" s="3" customFormat="1" ht="57" customHeight="1">
      <c r="B4" s="130" t="s">
        <v>36</v>
      </c>
      <c r="C4" s="131"/>
      <c r="D4" s="131"/>
      <c r="E4" s="131"/>
      <c r="F4" s="131"/>
      <c r="G4" s="131"/>
      <c r="H4" s="131"/>
      <c r="I4" s="131"/>
      <c r="J4" s="131"/>
      <c r="K4" s="131"/>
      <c r="L4" s="132"/>
      <c r="M4" s="162"/>
      <c r="N4" s="163"/>
    </row>
    <row r="5" spans="2:14" s="3" customFormat="1" ht="70.900000000000006" customHeight="1">
      <c r="B5" s="92">
        <v>1</v>
      </c>
      <c r="C5" s="94" t="s">
        <v>120</v>
      </c>
      <c r="D5" s="136" t="s">
        <v>96</v>
      </c>
      <c r="E5" s="122">
        <v>1853964</v>
      </c>
      <c r="F5" s="122">
        <f>E5</f>
        <v>1853964</v>
      </c>
      <c r="G5" s="11"/>
      <c r="H5" s="11"/>
      <c r="I5" s="11"/>
      <c r="J5" s="122">
        <f>E5</f>
        <v>1853964</v>
      </c>
      <c r="K5" s="124" t="s">
        <v>98</v>
      </c>
      <c r="L5" s="126" t="s">
        <v>97</v>
      </c>
      <c r="M5" s="162"/>
      <c r="N5" s="163"/>
    </row>
    <row r="6" spans="2:14" s="3" customFormat="1" ht="409.6" customHeight="1">
      <c r="B6" s="93"/>
      <c r="C6" s="95"/>
      <c r="D6" s="137"/>
      <c r="E6" s="138"/>
      <c r="F6" s="138"/>
      <c r="G6" s="11"/>
      <c r="H6" s="11"/>
      <c r="I6" s="11"/>
      <c r="J6" s="123"/>
      <c r="K6" s="125"/>
      <c r="L6" s="127"/>
      <c r="M6" s="162"/>
      <c r="N6" s="163"/>
    </row>
    <row r="7" spans="2:14" s="3" customFormat="1" ht="150.75" customHeight="1">
      <c r="B7" s="144">
        <v>2</v>
      </c>
      <c r="C7" s="19" t="s">
        <v>50</v>
      </c>
      <c r="D7" s="33" t="s">
        <v>51</v>
      </c>
      <c r="E7" s="20">
        <v>310000</v>
      </c>
      <c r="F7" s="49">
        <v>310000</v>
      </c>
      <c r="G7" s="14"/>
      <c r="H7" s="14"/>
      <c r="I7" s="14"/>
      <c r="J7" s="85">
        <f t="shared" ref="J7:J12" si="0">E7</f>
        <v>310000</v>
      </c>
      <c r="K7" s="51" t="s">
        <v>104</v>
      </c>
      <c r="L7" s="35" t="s">
        <v>105</v>
      </c>
      <c r="M7" s="162"/>
      <c r="N7" s="163"/>
    </row>
    <row r="8" spans="2:14" s="3" customFormat="1" ht="247.5" customHeight="1">
      <c r="B8" s="144">
        <v>3</v>
      </c>
      <c r="C8" s="19" t="s">
        <v>311</v>
      </c>
      <c r="D8" s="33" t="s">
        <v>81</v>
      </c>
      <c r="E8" s="20">
        <v>1290530</v>
      </c>
      <c r="F8" s="49">
        <f>E8</f>
        <v>1290530</v>
      </c>
      <c r="G8" s="14"/>
      <c r="H8" s="14"/>
      <c r="I8" s="14"/>
      <c r="J8" s="85">
        <f t="shared" si="0"/>
        <v>1290530</v>
      </c>
      <c r="K8" s="51" t="s">
        <v>282</v>
      </c>
      <c r="L8" s="35" t="s">
        <v>103</v>
      </c>
      <c r="M8" s="164" t="s">
        <v>287</v>
      </c>
      <c r="N8" s="163"/>
    </row>
    <row r="9" spans="2:14" s="3" customFormat="1" ht="319.5" customHeight="1">
      <c r="B9" s="144">
        <v>4</v>
      </c>
      <c r="C9" s="19" t="s">
        <v>121</v>
      </c>
      <c r="D9" s="33" t="s">
        <v>106</v>
      </c>
      <c r="E9" s="20">
        <v>1096600</v>
      </c>
      <c r="F9" s="49">
        <f>E9</f>
        <v>1096600</v>
      </c>
      <c r="G9" s="14"/>
      <c r="H9" s="14"/>
      <c r="I9" s="14"/>
      <c r="J9" s="85">
        <f t="shared" si="0"/>
        <v>1096600</v>
      </c>
      <c r="K9" s="51"/>
      <c r="L9" s="35" t="s">
        <v>107</v>
      </c>
      <c r="M9" s="162"/>
      <c r="N9" s="163"/>
    </row>
    <row r="10" spans="2:14" s="3" customFormat="1" ht="248.25" customHeight="1">
      <c r="B10" s="144">
        <v>5</v>
      </c>
      <c r="C10" s="19" t="s">
        <v>143</v>
      </c>
      <c r="D10" s="33" t="s">
        <v>144</v>
      </c>
      <c r="E10" s="20">
        <v>291065</v>
      </c>
      <c r="F10" s="49">
        <f>E10</f>
        <v>291065</v>
      </c>
      <c r="G10" s="14"/>
      <c r="H10" s="14"/>
      <c r="I10" s="14"/>
      <c r="J10" s="85">
        <f t="shared" si="0"/>
        <v>291065</v>
      </c>
      <c r="K10" s="51"/>
      <c r="L10" s="35"/>
      <c r="M10" s="162"/>
      <c r="N10" s="163"/>
    </row>
    <row r="11" spans="2:14" s="3" customFormat="1" ht="239.25" customHeight="1">
      <c r="B11" s="144">
        <v>6</v>
      </c>
      <c r="C11" s="19" t="s">
        <v>182</v>
      </c>
      <c r="D11" s="33" t="s">
        <v>183</v>
      </c>
      <c r="E11" s="15">
        <v>435663.2</v>
      </c>
      <c r="F11" s="61">
        <f>E11</f>
        <v>435663.2</v>
      </c>
      <c r="G11" s="145"/>
      <c r="H11" s="145"/>
      <c r="I11" s="145"/>
      <c r="J11" s="145">
        <f t="shared" si="0"/>
        <v>435663.2</v>
      </c>
      <c r="K11" s="51"/>
      <c r="L11" s="35"/>
      <c r="M11" s="162"/>
      <c r="N11" s="163"/>
    </row>
    <row r="12" spans="2:14" s="3" customFormat="1" ht="306.75" customHeight="1">
      <c r="B12" s="144">
        <v>7</v>
      </c>
      <c r="C12" s="19" t="s">
        <v>252</v>
      </c>
      <c r="D12" s="33" t="s">
        <v>253</v>
      </c>
      <c r="E12" s="20">
        <v>2000000</v>
      </c>
      <c r="F12" s="49">
        <f>E12</f>
        <v>2000000</v>
      </c>
      <c r="G12" s="14"/>
      <c r="H12" s="14"/>
      <c r="I12" s="14"/>
      <c r="J12" s="85">
        <f t="shared" si="0"/>
        <v>2000000</v>
      </c>
      <c r="K12" s="51"/>
      <c r="L12" s="35"/>
      <c r="M12" s="162"/>
      <c r="N12" s="163"/>
    </row>
    <row r="13" spans="2:14" s="3" customFormat="1" ht="37.5" customHeight="1">
      <c r="B13" s="144"/>
      <c r="C13" s="19"/>
      <c r="D13" s="33" t="s">
        <v>281</v>
      </c>
      <c r="E13" s="20">
        <f>SUM(E5:E12)</f>
        <v>7277822.2000000002</v>
      </c>
      <c r="F13" s="20">
        <f t="shared" ref="F13:J13" si="1">SUM(F5:F12)</f>
        <v>7277822.2000000002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0">
        <f t="shared" si="1"/>
        <v>7277822.2000000002</v>
      </c>
      <c r="K13" s="51"/>
      <c r="L13" s="35"/>
      <c r="M13" s="162"/>
      <c r="N13" s="163"/>
    </row>
    <row r="14" spans="2:14" s="3" customFormat="1" ht="41.25" customHeight="1">
      <c r="B14" s="130" t="s">
        <v>52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2"/>
      <c r="M14" s="162"/>
      <c r="N14" s="163"/>
    </row>
    <row r="15" spans="2:14" ht="139.5" customHeight="1">
      <c r="B15" s="13" t="s">
        <v>26</v>
      </c>
      <c r="C15" s="22" t="s">
        <v>55</v>
      </c>
      <c r="D15" s="26" t="s">
        <v>10</v>
      </c>
      <c r="E15" s="186" t="s">
        <v>11</v>
      </c>
      <c r="F15" s="186" t="str">
        <f t="shared" ref="F15:F20" si="2">E15</f>
        <v>( +-) 16 719</v>
      </c>
      <c r="G15" s="186"/>
      <c r="H15" s="186"/>
      <c r="I15" s="186"/>
      <c r="J15" s="186" t="str">
        <f t="shared" ref="J15:J20" si="3">E15</f>
        <v>( +-) 16 719</v>
      </c>
      <c r="K15" s="16" t="s">
        <v>254</v>
      </c>
      <c r="L15" s="29" t="s">
        <v>54</v>
      </c>
    </row>
    <row r="16" spans="2:14" ht="153" customHeight="1">
      <c r="B16" s="13" t="s">
        <v>37</v>
      </c>
      <c r="C16" s="59" t="s">
        <v>20</v>
      </c>
      <c r="D16" s="60" t="s">
        <v>56</v>
      </c>
      <c r="E16" s="187" t="s">
        <v>21</v>
      </c>
      <c r="F16" s="187" t="str">
        <f t="shared" si="2"/>
        <v xml:space="preserve">( +-) 82 500 </v>
      </c>
      <c r="G16" s="187"/>
      <c r="H16" s="187"/>
      <c r="I16" s="187"/>
      <c r="J16" s="187" t="str">
        <f t="shared" si="3"/>
        <v xml:space="preserve">( +-) 82 500 </v>
      </c>
      <c r="K16" s="28" t="s">
        <v>171</v>
      </c>
      <c r="L16" s="27"/>
    </row>
    <row r="17" spans="2:12" ht="289.5" customHeight="1">
      <c r="B17" s="12">
        <v>3</v>
      </c>
      <c r="C17" s="21" t="s">
        <v>58</v>
      </c>
      <c r="D17" s="34" t="s">
        <v>195</v>
      </c>
      <c r="E17" s="17" t="s">
        <v>22</v>
      </c>
      <c r="F17" s="18" t="str">
        <f>E17</f>
        <v>( +-) 100 000</v>
      </c>
      <c r="G17" s="18"/>
      <c r="H17" s="18"/>
      <c r="I17" s="18"/>
      <c r="J17" s="18" t="str">
        <f t="shared" si="3"/>
        <v>( +-) 100 000</v>
      </c>
      <c r="K17" s="16" t="s">
        <v>196</v>
      </c>
      <c r="L17" s="16"/>
    </row>
    <row r="18" spans="2:12" ht="147" customHeight="1">
      <c r="B18" s="12">
        <v>4</v>
      </c>
      <c r="C18" s="32" t="s">
        <v>57</v>
      </c>
      <c r="D18" s="34" t="s">
        <v>59</v>
      </c>
      <c r="E18" s="17" t="s">
        <v>27</v>
      </c>
      <c r="F18" s="18" t="str">
        <f t="shared" si="2"/>
        <v>( +-) 6 498</v>
      </c>
      <c r="G18" s="18"/>
      <c r="H18" s="18"/>
      <c r="I18" s="18"/>
      <c r="J18" s="18" t="str">
        <f t="shared" si="3"/>
        <v>( +-) 6 498</v>
      </c>
      <c r="K18" s="16" t="s">
        <v>170</v>
      </c>
      <c r="L18" s="19"/>
    </row>
    <row r="19" spans="2:12" ht="116.25" customHeight="1">
      <c r="B19" s="12">
        <v>5</v>
      </c>
      <c r="C19" s="21" t="s">
        <v>110</v>
      </c>
      <c r="D19" s="34" t="s">
        <v>60</v>
      </c>
      <c r="E19" s="17" t="s">
        <v>32</v>
      </c>
      <c r="F19" s="18" t="str">
        <f>E19</f>
        <v>( +-) 2 400</v>
      </c>
      <c r="G19" s="18"/>
      <c r="H19" s="18"/>
      <c r="I19" s="18"/>
      <c r="J19" s="18" t="str">
        <f t="shared" si="3"/>
        <v>( +-) 2 400</v>
      </c>
      <c r="K19" s="16" t="s">
        <v>28</v>
      </c>
      <c r="L19" s="16"/>
    </row>
    <row r="20" spans="2:12" ht="364.5" customHeight="1">
      <c r="B20" s="101">
        <v>6</v>
      </c>
      <c r="C20" s="94" t="s">
        <v>30</v>
      </c>
      <c r="D20" s="134" t="s">
        <v>187</v>
      </c>
      <c r="E20" s="128" t="s">
        <v>188</v>
      </c>
      <c r="F20" s="128" t="str">
        <f t="shared" si="2"/>
        <v>( +-) 697 000</v>
      </c>
      <c r="G20" s="18"/>
      <c r="H20" s="18"/>
      <c r="I20" s="18"/>
      <c r="J20" s="128" t="str">
        <f t="shared" si="3"/>
        <v>( +-) 697 000</v>
      </c>
      <c r="K20" s="124" t="s">
        <v>31</v>
      </c>
      <c r="L20" s="103"/>
    </row>
    <row r="21" spans="2:12" ht="37.5" customHeight="1">
      <c r="B21" s="102"/>
      <c r="C21" s="95"/>
      <c r="D21" s="135"/>
      <c r="E21" s="129"/>
      <c r="F21" s="129"/>
      <c r="G21" s="18"/>
      <c r="H21" s="18"/>
      <c r="I21" s="18"/>
      <c r="J21" s="129"/>
      <c r="K21" s="125"/>
      <c r="L21" s="105"/>
    </row>
    <row r="22" spans="2:12" ht="147" customHeight="1">
      <c r="B22" s="12">
        <v>7</v>
      </c>
      <c r="C22" s="19" t="s">
        <v>61</v>
      </c>
      <c r="D22" s="34" t="s">
        <v>62</v>
      </c>
      <c r="E22" s="18" t="s">
        <v>42</v>
      </c>
      <c r="F22" s="18" t="str">
        <f t="shared" ref="F22:F27" si="4">E22</f>
        <v>( +-) 979 944</v>
      </c>
      <c r="G22" s="18"/>
      <c r="H22" s="18"/>
      <c r="I22" s="18"/>
      <c r="J22" s="18" t="str">
        <f t="shared" ref="J22:J29" si="5">E22</f>
        <v>( +-) 979 944</v>
      </c>
      <c r="K22" s="19" t="s">
        <v>43</v>
      </c>
      <c r="L22" s="16" t="s">
        <v>204</v>
      </c>
    </row>
    <row r="23" spans="2:12" ht="147.75" customHeight="1">
      <c r="B23" s="12">
        <v>8</v>
      </c>
      <c r="C23" s="36" t="s">
        <v>63</v>
      </c>
      <c r="D23" s="34" t="s">
        <v>64</v>
      </c>
      <c r="E23" s="18" t="s">
        <v>48</v>
      </c>
      <c r="F23" s="58" t="str">
        <f t="shared" si="4"/>
        <v>( +-) 12 600</v>
      </c>
      <c r="G23" s="18"/>
      <c r="H23" s="18"/>
      <c r="I23" s="18"/>
      <c r="J23" s="18" t="str">
        <f t="shared" si="5"/>
        <v>( +-) 12 600</v>
      </c>
      <c r="K23" s="19" t="s">
        <v>49</v>
      </c>
      <c r="L23" s="16"/>
    </row>
    <row r="24" spans="2:12" ht="225.75" customHeight="1">
      <c r="B24" s="12">
        <v>9</v>
      </c>
      <c r="C24" s="36" t="s">
        <v>90</v>
      </c>
      <c r="D24" s="37" t="s">
        <v>92</v>
      </c>
      <c r="E24" s="18" t="s">
        <v>93</v>
      </c>
      <c r="F24" s="18" t="str">
        <f t="shared" si="4"/>
        <v>(+,-) 10 500</v>
      </c>
      <c r="G24" s="18"/>
      <c r="H24" s="18"/>
      <c r="I24" s="18"/>
      <c r="J24" s="18" t="str">
        <f t="shared" si="5"/>
        <v>(+,-) 10 500</v>
      </c>
      <c r="K24" s="19"/>
      <c r="L24" s="16"/>
    </row>
    <row r="25" spans="2:12" ht="149.25" customHeight="1">
      <c r="B25" s="12">
        <v>10</v>
      </c>
      <c r="C25" s="36" t="s">
        <v>109</v>
      </c>
      <c r="D25" s="37" t="s">
        <v>111</v>
      </c>
      <c r="E25" s="18" t="s">
        <v>112</v>
      </c>
      <c r="F25" s="18" t="str">
        <f t="shared" si="4"/>
        <v>(+,-) 20 000</v>
      </c>
      <c r="G25" s="18"/>
      <c r="H25" s="18"/>
      <c r="I25" s="18"/>
      <c r="J25" s="18" t="str">
        <f t="shared" si="5"/>
        <v>(+,-) 20 000</v>
      </c>
      <c r="K25" s="19" t="s">
        <v>113</v>
      </c>
      <c r="L25" s="16"/>
    </row>
    <row r="26" spans="2:12" ht="237" customHeight="1">
      <c r="B26" s="12">
        <v>11</v>
      </c>
      <c r="C26" s="36" t="s">
        <v>116</v>
      </c>
      <c r="D26" s="37" t="s">
        <v>189</v>
      </c>
      <c r="E26" s="18" t="s">
        <v>118</v>
      </c>
      <c r="F26" s="18" t="str">
        <f t="shared" si="4"/>
        <v>(+,-) 2 540</v>
      </c>
      <c r="G26" s="18"/>
      <c r="H26" s="18"/>
      <c r="I26" s="18"/>
      <c r="J26" s="18" t="str">
        <f t="shared" si="5"/>
        <v>(+,-) 2 540</v>
      </c>
      <c r="K26" s="19" t="s">
        <v>119</v>
      </c>
      <c r="L26" s="35" t="s">
        <v>117</v>
      </c>
    </row>
    <row r="27" spans="2:12" ht="113.25" customHeight="1">
      <c r="B27" s="12">
        <v>12</v>
      </c>
      <c r="C27" s="36" t="s">
        <v>145</v>
      </c>
      <c r="D27" s="40" t="s">
        <v>146</v>
      </c>
      <c r="E27" s="18" t="s">
        <v>147</v>
      </c>
      <c r="F27" s="18" t="str">
        <f t="shared" si="4"/>
        <v>(+,-) 4 300</v>
      </c>
      <c r="G27" s="18"/>
      <c r="H27" s="18"/>
      <c r="I27" s="18"/>
      <c r="J27" s="18" t="str">
        <f t="shared" si="5"/>
        <v>(+,-) 4 300</v>
      </c>
      <c r="K27" s="19" t="s">
        <v>148</v>
      </c>
      <c r="L27" s="16"/>
    </row>
    <row r="28" spans="2:12" ht="137.25" customHeight="1">
      <c r="B28" s="12">
        <v>13</v>
      </c>
      <c r="C28" s="63" t="s">
        <v>184</v>
      </c>
      <c r="D28" s="34" t="s">
        <v>185</v>
      </c>
      <c r="E28" s="18" t="s">
        <v>286</v>
      </c>
      <c r="F28" s="18" t="str">
        <f>E28</f>
        <v>(+,-) 36 308</v>
      </c>
      <c r="G28" s="18"/>
      <c r="H28" s="18"/>
      <c r="I28" s="18"/>
      <c r="J28" s="18" t="str">
        <f t="shared" si="5"/>
        <v>(+,-) 36 308</v>
      </c>
      <c r="K28" s="19"/>
      <c r="L28" s="16"/>
    </row>
    <row r="29" spans="2:12" ht="409.6" customHeight="1">
      <c r="B29" s="101">
        <v>14</v>
      </c>
      <c r="C29" s="94" t="s">
        <v>242</v>
      </c>
      <c r="D29" s="90" t="s">
        <v>271</v>
      </c>
      <c r="E29" s="128" t="s">
        <v>243</v>
      </c>
      <c r="F29" s="128" t="str">
        <f>E29</f>
        <v>(+,-) 148 300</v>
      </c>
      <c r="G29" s="18"/>
      <c r="H29" s="18"/>
      <c r="I29" s="18"/>
      <c r="J29" s="128" t="str">
        <f t="shared" si="5"/>
        <v>(+,-) 148 300</v>
      </c>
      <c r="K29" s="94"/>
      <c r="L29" s="103"/>
    </row>
    <row r="30" spans="2:12" ht="179.25" customHeight="1">
      <c r="B30" s="102"/>
      <c r="C30" s="95"/>
      <c r="D30" s="91"/>
      <c r="E30" s="129"/>
      <c r="F30" s="129"/>
      <c r="G30" s="18"/>
      <c r="H30" s="18"/>
      <c r="I30" s="18"/>
      <c r="J30" s="129"/>
      <c r="K30" s="95"/>
      <c r="L30" s="105"/>
    </row>
    <row r="31" spans="2:12" ht="179.25" customHeight="1">
      <c r="B31" s="12">
        <v>15</v>
      </c>
      <c r="C31" s="81" t="s">
        <v>242</v>
      </c>
      <c r="D31" s="34" t="s">
        <v>244</v>
      </c>
      <c r="E31" s="18" t="s">
        <v>245</v>
      </c>
      <c r="F31" s="18" t="str">
        <f t="shared" ref="F31:F36" si="6">E31</f>
        <v>(+,-) 100 000</v>
      </c>
      <c r="G31" s="18"/>
      <c r="H31" s="18"/>
      <c r="I31" s="18"/>
      <c r="J31" s="18" t="str">
        <f>E31</f>
        <v>(+,-) 100 000</v>
      </c>
      <c r="K31" s="19"/>
      <c r="L31" s="16"/>
    </row>
    <row r="32" spans="2:12" ht="109.5" customHeight="1">
      <c r="B32" s="12">
        <v>16</v>
      </c>
      <c r="C32" s="81" t="s">
        <v>255</v>
      </c>
      <c r="D32" s="34" t="s">
        <v>256</v>
      </c>
      <c r="E32" s="18" t="s">
        <v>257</v>
      </c>
      <c r="F32" s="18" t="str">
        <f t="shared" si="6"/>
        <v>(+,-) 10 000</v>
      </c>
      <c r="G32" s="18"/>
      <c r="H32" s="18"/>
      <c r="I32" s="18"/>
      <c r="J32" s="18" t="str">
        <f>E32</f>
        <v>(+,-) 10 000</v>
      </c>
      <c r="K32" s="19" t="s">
        <v>258</v>
      </c>
      <c r="L32" s="16"/>
    </row>
    <row r="33" spans="2:13" ht="366" customHeight="1">
      <c r="B33" s="12">
        <v>17</v>
      </c>
      <c r="C33" s="81" t="s">
        <v>269</v>
      </c>
      <c r="D33" s="34" t="s">
        <v>273</v>
      </c>
      <c r="E33" s="18" t="s">
        <v>274</v>
      </c>
      <c r="F33" s="18" t="str">
        <f t="shared" si="6"/>
        <v>(+,-) 274 522</v>
      </c>
      <c r="G33" s="18"/>
      <c r="H33" s="18"/>
      <c r="I33" s="18"/>
      <c r="J33" s="18" t="str">
        <f>E33</f>
        <v>(+,-) 274 522</v>
      </c>
      <c r="K33" s="19"/>
      <c r="L33" s="16"/>
    </row>
    <row r="34" spans="2:13" ht="184.5" customHeight="1">
      <c r="B34" s="12">
        <v>18</v>
      </c>
      <c r="C34" s="81" t="s">
        <v>275</v>
      </c>
      <c r="D34" s="34" t="s">
        <v>276</v>
      </c>
      <c r="E34" s="58" t="s">
        <v>277</v>
      </c>
      <c r="F34" s="58" t="str">
        <f t="shared" si="6"/>
        <v>в межах кошторису</v>
      </c>
      <c r="G34" s="18"/>
      <c r="H34" s="18"/>
      <c r="I34" s="18"/>
      <c r="J34" s="58" t="str">
        <f>E34</f>
        <v>в межах кошторису</v>
      </c>
      <c r="K34" s="22"/>
      <c r="L34" s="26"/>
    </row>
    <row r="35" spans="2:13" ht="108" customHeight="1">
      <c r="B35" s="12">
        <v>19</v>
      </c>
      <c r="C35" s="81" t="s">
        <v>289</v>
      </c>
      <c r="D35" s="34" t="s">
        <v>288</v>
      </c>
      <c r="E35" s="79" t="s">
        <v>309</v>
      </c>
      <c r="F35" s="79" t="str">
        <f t="shared" si="6"/>
        <v>(+,-)100 000</v>
      </c>
      <c r="G35" s="84"/>
      <c r="H35" s="84"/>
      <c r="I35" s="84"/>
      <c r="J35" s="79" t="str">
        <f>E35</f>
        <v>(+,-)100 000</v>
      </c>
      <c r="K35" s="22"/>
      <c r="L35" s="26"/>
    </row>
    <row r="36" spans="2:13" ht="111.75" customHeight="1">
      <c r="B36" s="12">
        <v>20</v>
      </c>
      <c r="C36" s="185" t="s">
        <v>308</v>
      </c>
      <c r="D36" s="72" t="s">
        <v>302</v>
      </c>
      <c r="E36" s="79" t="s">
        <v>294</v>
      </c>
      <c r="F36" s="79" t="str">
        <f t="shared" si="6"/>
        <v>(+,-) 92 500</v>
      </c>
      <c r="G36" s="84"/>
      <c r="H36" s="84"/>
      <c r="I36" s="84"/>
      <c r="J36" s="79" t="str">
        <f>F36</f>
        <v>(+,-) 92 500</v>
      </c>
      <c r="K36" s="22"/>
      <c r="L36" s="26"/>
    </row>
    <row r="37" spans="2:13" ht="150.75" customHeight="1">
      <c r="B37" s="12">
        <v>21</v>
      </c>
      <c r="C37" s="37" t="s">
        <v>232</v>
      </c>
      <c r="D37" s="72" t="s">
        <v>301</v>
      </c>
      <c r="E37" s="79" t="s">
        <v>310</v>
      </c>
      <c r="F37" s="79"/>
      <c r="G37" s="84"/>
      <c r="H37" s="84"/>
      <c r="I37" s="84"/>
      <c r="J37" s="79" t="str">
        <f>E37</f>
        <v>(+,-)198 000</v>
      </c>
      <c r="K37" s="22"/>
      <c r="L37" s="26"/>
      <c r="M37" s="165" t="s">
        <v>295</v>
      </c>
    </row>
    <row r="38" spans="2:13" ht="24" customHeight="1">
      <c r="B38" s="12"/>
      <c r="C38" s="37"/>
      <c r="D38" s="72"/>
      <c r="E38" s="58"/>
      <c r="F38" s="58"/>
      <c r="G38" s="18"/>
      <c r="H38" s="18"/>
      <c r="I38" s="18"/>
      <c r="J38" s="58"/>
      <c r="K38" s="22"/>
      <c r="L38" s="26"/>
    </row>
    <row r="39" spans="2:13" ht="54" customHeight="1">
      <c r="B39" s="12"/>
      <c r="C39" s="81"/>
      <c r="D39" s="130" t="s">
        <v>259</v>
      </c>
      <c r="E39" s="131"/>
      <c r="F39" s="132"/>
      <c r="G39" s="18"/>
      <c r="H39" s="18"/>
      <c r="I39" s="18"/>
      <c r="J39" s="18"/>
      <c r="K39" s="19"/>
      <c r="L39" s="16"/>
    </row>
    <row r="40" spans="2:13" ht="78.75" customHeight="1">
      <c r="B40" s="12"/>
      <c r="C40" s="36"/>
      <c r="D40" s="72" t="s">
        <v>206</v>
      </c>
      <c r="E40" s="18"/>
      <c r="F40" s="18">
        <v>-1852492</v>
      </c>
      <c r="G40" s="18"/>
      <c r="H40" s="18"/>
      <c r="I40" s="18"/>
      <c r="J40" s="18">
        <v>-1852492</v>
      </c>
      <c r="K40" s="19"/>
      <c r="L40" s="16"/>
    </row>
    <row r="41" spans="2:13" ht="120" customHeight="1">
      <c r="B41" s="12"/>
      <c r="C41" s="36"/>
      <c r="D41" s="72" t="s">
        <v>207</v>
      </c>
      <c r="E41" s="18"/>
      <c r="F41" s="18">
        <v>-800000</v>
      </c>
      <c r="G41" s="18"/>
      <c r="H41" s="18"/>
      <c r="I41" s="18"/>
      <c r="J41" s="18">
        <v>-800000</v>
      </c>
      <c r="K41" s="19"/>
      <c r="L41" s="16"/>
    </row>
    <row r="42" spans="2:13" ht="115.5" customHeight="1">
      <c r="B42" s="12"/>
      <c r="C42" s="36"/>
      <c r="D42" s="146" t="s">
        <v>208</v>
      </c>
      <c r="E42" s="18"/>
      <c r="F42" s="18">
        <v>-350000</v>
      </c>
      <c r="G42" s="18"/>
      <c r="H42" s="18"/>
      <c r="I42" s="18"/>
      <c r="J42" s="18">
        <v>-350000</v>
      </c>
      <c r="K42" s="19"/>
      <c r="L42" s="16"/>
    </row>
    <row r="43" spans="2:13" ht="75.75" customHeight="1">
      <c r="B43" s="12"/>
      <c r="C43" s="36"/>
      <c r="D43" s="72" t="s">
        <v>209</v>
      </c>
      <c r="E43" s="18"/>
      <c r="F43" s="18">
        <v>-71500</v>
      </c>
      <c r="G43" s="18"/>
      <c r="H43" s="18"/>
      <c r="I43" s="18"/>
      <c r="J43" s="18">
        <v>-71500</v>
      </c>
      <c r="K43" s="19"/>
      <c r="L43" s="16"/>
    </row>
    <row r="44" spans="2:13" ht="51" customHeight="1">
      <c r="B44" s="12"/>
      <c r="C44" s="36"/>
      <c r="D44" s="72" t="s">
        <v>210</v>
      </c>
      <c r="E44" s="18"/>
      <c r="F44" s="18">
        <v>-10000</v>
      </c>
      <c r="G44" s="18"/>
      <c r="H44" s="18"/>
      <c r="I44" s="18"/>
      <c r="J44" s="18">
        <v>-10000</v>
      </c>
      <c r="K44" s="19"/>
      <c r="L44" s="16"/>
    </row>
    <row r="45" spans="2:13" ht="118.5" customHeight="1">
      <c r="B45" s="12"/>
      <c r="C45" s="36"/>
      <c r="D45" s="147" t="s">
        <v>211</v>
      </c>
      <c r="E45" s="18"/>
      <c r="F45" s="18">
        <v>-170000</v>
      </c>
      <c r="G45" s="18"/>
      <c r="H45" s="18"/>
      <c r="I45" s="18"/>
      <c r="J45" s="18">
        <v>-170000</v>
      </c>
      <c r="K45" s="19"/>
      <c r="L45" s="16"/>
    </row>
    <row r="46" spans="2:13" ht="44.25" customHeight="1">
      <c r="B46" s="12"/>
      <c r="C46" s="36"/>
      <c r="D46" s="72" t="s">
        <v>212</v>
      </c>
      <c r="E46" s="18"/>
      <c r="F46" s="18">
        <v>-314625</v>
      </c>
      <c r="G46" s="18"/>
      <c r="H46" s="18"/>
      <c r="I46" s="18"/>
      <c r="J46" s="18">
        <v>-314625</v>
      </c>
      <c r="K46" s="19"/>
      <c r="L46" s="16"/>
    </row>
    <row r="47" spans="2:13" ht="156.75" customHeight="1">
      <c r="B47" s="12"/>
      <c r="C47" s="36"/>
      <c r="D47" s="72" t="s">
        <v>213</v>
      </c>
      <c r="E47" s="18"/>
      <c r="F47" s="18">
        <v>-53245</v>
      </c>
      <c r="G47" s="18"/>
      <c r="H47" s="18"/>
      <c r="I47" s="18"/>
      <c r="J47" s="18">
        <v>-53245</v>
      </c>
      <c r="K47" s="19"/>
      <c r="L47" s="16"/>
    </row>
    <row r="48" spans="2:13" ht="127.5" customHeight="1">
      <c r="B48" s="12"/>
      <c r="C48" s="36"/>
      <c r="D48" s="72" t="s">
        <v>214</v>
      </c>
      <c r="E48" s="18"/>
      <c r="F48" s="18">
        <v>-63241</v>
      </c>
      <c r="G48" s="18"/>
      <c r="H48" s="18"/>
      <c r="I48" s="18"/>
      <c r="J48" s="18">
        <v>-63241</v>
      </c>
      <c r="K48" s="19"/>
      <c r="L48" s="16"/>
    </row>
    <row r="49" spans="2:12" ht="75.75" customHeight="1">
      <c r="B49" s="12"/>
      <c r="C49" s="36"/>
      <c r="D49" s="72" t="s">
        <v>215</v>
      </c>
      <c r="E49" s="18"/>
      <c r="F49" s="18">
        <v>-248000</v>
      </c>
      <c r="G49" s="18"/>
      <c r="H49" s="18"/>
      <c r="I49" s="18"/>
      <c r="J49" s="18">
        <v>-248000</v>
      </c>
      <c r="K49" s="19"/>
      <c r="L49" s="16"/>
    </row>
    <row r="50" spans="2:12" ht="270" customHeight="1">
      <c r="B50" s="12"/>
      <c r="C50" s="36"/>
      <c r="D50" s="72" t="s">
        <v>216</v>
      </c>
      <c r="E50" s="18"/>
      <c r="F50" s="18">
        <v>-150000</v>
      </c>
      <c r="G50" s="18"/>
      <c r="H50" s="18"/>
      <c r="I50" s="18"/>
      <c r="J50" s="18">
        <v>-150000</v>
      </c>
      <c r="K50" s="19"/>
      <c r="L50" s="16"/>
    </row>
    <row r="51" spans="2:12" ht="79.5" customHeight="1">
      <c r="B51" s="12"/>
      <c r="C51" s="36"/>
      <c r="D51" s="72" t="s">
        <v>284</v>
      </c>
      <c r="E51" s="18"/>
      <c r="F51" s="18">
        <v>-15000</v>
      </c>
      <c r="G51" s="18"/>
      <c r="H51" s="18"/>
      <c r="I51" s="18"/>
      <c r="J51" s="18">
        <v>-15000</v>
      </c>
      <c r="K51" s="19"/>
      <c r="L51" s="16"/>
    </row>
    <row r="52" spans="2:12" ht="117.75" customHeight="1">
      <c r="B52" s="12"/>
      <c r="C52" s="36"/>
      <c r="D52" s="72" t="s">
        <v>217</v>
      </c>
      <c r="E52" s="18"/>
      <c r="F52" s="18">
        <v>-12500</v>
      </c>
      <c r="G52" s="18"/>
      <c r="H52" s="18"/>
      <c r="I52" s="18"/>
      <c r="J52" s="18">
        <v>-12500</v>
      </c>
      <c r="K52" s="19"/>
      <c r="L52" s="16"/>
    </row>
    <row r="53" spans="2:12" ht="117" customHeight="1">
      <c r="B53" s="12"/>
      <c r="C53" s="36"/>
      <c r="D53" s="72" t="s">
        <v>218</v>
      </c>
      <c r="E53" s="18"/>
      <c r="F53" s="18">
        <v>-100000</v>
      </c>
      <c r="G53" s="18"/>
      <c r="H53" s="18"/>
      <c r="I53" s="18"/>
      <c r="J53" s="18">
        <v>-100000</v>
      </c>
      <c r="K53" s="19"/>
      <c r="L53" s="16"/>
    </row>
    <row r="54" spans="2:12" ht="115.5" customHeight="1">
      <c r="B54" s="12"/>
      <c r="C54" s="36"/>
      <c r="D54" s="72" t="s">
        <v>219</v>
      </c>
      <c r="E54" s="18"/>
      <c r="F54" s="18">
        <v>-100000</v>
      </c>
      <c r="G54" s="18"/>
      <c r="H54" s="18"/>
      <c r="I54" s="18"/>
      <c r="J54" s="18">
        <v>-100000</v>
      </c>
      <c r="K54" s="19"/>
      <c r="L54" s="16"/>
    </row>
    <row r="55" spans="2:12" ht="192" customHeight="1">
      <c r="B55" s="12"/>
      <c r="C55" s="36"/>
      <c r="D55" s="72" t="s">
        <v>220</v>
      </c>
      <c r="E55" s="18"/>
      <c r="F55" s="18">
        <v>-150000</v>
      </c>
      <c r="G55" s="18"/>
      <c r="H55" s="18"/>
      <c r="I55" s="18"/>
      <c r="J55" s="18">
        <v>-150000</v>
      </c>
      <c r="K55" s="19"/>
      <c r="L55" s="16"/>
    </row>
    <row r="56" spans="2:12" ht="195.75" customHeight="1">
      <c r="B56" s="12"/>
      <c r="C56" s="36"/>
      <c r="D56" s="72" t="s">
        <v>221</v>
      </c>
      <c r="E56" s="18"/>
      <c r="F56" s="18">
        <v>-300000</v>
      </c>
      <c r="G56" s="18"/>
      <c r="H56" s="18"/>
      <c r="I56" s="18"/>
      <c r="J56" s="18">
        <v>-300000</v>
      </c>
      <c r="K56" s="19"/>
      <c r="L56" s="16"/>
    </row>
    <row r="57" spans="2:12" ht="112.5" customHeight="1">
      <c r="B57" s="12"/>
      <c r="C57" s="36"/>
      <c r="D57" s="72" t="s">
        <v>222</v>
      </c>
      <c r="E57" s="18"/>
      <c r="F57" s="18">
        <v>-600000</v>
      </c>
      <c r="G57" s="18"/>
      <c r="H57" s="18"/>
      <c r="I57" s="18"/>
      <c r="J57" s="18">
        <v>-600000</v>
      </c>
      <c r="K57" s="19"/>
      <c r="L57" s="16"/>
    </row>
    <row r="58" spans="2:12" ht="42" customHeight="1">
      <c r="B58" s="12"/>
      <c r="C58" s="36"/>
      <c r="D58" s="72" t="s">
        <v>223</v>
      </c>
      <c r="E58" s="18"/>
      <c r="F58" s="18">
        <v>-1000000</v>
      </c>
      <c r="G58" s="18"/>
      <c r="H58" s="18"/>
      <c r="I58" s="18"/>
      <c r="J58" s="18">
        <v>-1000000</v>
      </c>
      <c r="K58" s="19"/>
      <c r="L58" s="16"/>
    </row>
    <row r="59" spans="2:12" ht="157.5" customHeight="1">
      <c r="B59" s="12"/>
      <c r="C59" s="36"/>
      <c r="D59" s="72" t="s">
        <v>224</v>
      </c>
      <c r="E59" s="18"/>
      <c r="F59" s="18">
        <v>-500000</v>
      </c>
      <c r="G59" s="18"/>
      <c r="H59" s="18"/>
      <c r="I59" s="18"/>
      <c r="J59" s="18">
        <v>-500000</v>
      </c>
      <c r="K59" s="19"/>
      <c r="L59" s="16"/>
    </row>
    <row r="60" spans="2:12" ht="75.75" customHeight="1">
      <c r="B60" s="12"/>
      <c r="C60" s="36"/>
      <c r="D60" s="72" t="s">
        <v>225</v>
      </c>
      <c r="E60" s="18"/>
      <c r="F60" s="18">
        <v>-246000</v>
      </c>
      <c r="G60" s="18"/>
      <c r="H60" s="18"/>
      <c r="I60" s="18"/>
      <c r="J60" s="18">
        <v>-246000</v>
      </c>
      <c r="K60" s="19"/>
      <c r="L60" s="16"/>
    </row>
    <row r="61" spans="2:12" ht="75.75" customHeight="1">
      <c r="B61" s="12"/>
      <c r="C61" s="36"/>
      <c r="D61" s="72" t="s">
        <v>260</v>
      </c>
      <c r="E61" s="18"/>
      <c r="F61" s="18">
        <v>-1785396</v>
      </c>
      <c r="G61" s="18"/>
      <c r="H61" s="18"/>
      <c r="I61" s="18"/>
      <c r="J61" s="18">
        <v>-1785396</v>
      </c>
      <c r="K61" s="19"/>
      <c r="L61" s="16"/>
    </row>
    <row r="62" spans="2:12" ht="75.75" customHeight="1">
      <c r="B62" s="12"/>
      <c r="C62" s="36"/>
      <c r="D62" s="72" t="s">
        <v>261</v>
      </c>
      <c r="E62" s="18"/>
      <c r="F62" s="18">
        <v>-2881456</v>
      </c>
      <c r="G62" s="18"/>
      <c r="H62" s="18"/>
      <c r="I62" s="18"/>
      <c r="J62" s="18">
        <v>-2881456</v>
      </c>
      <c r="K62" s="19"/>
      <c r="L62" s="16"/>
    </row>
    <row r="63" spans="2:12" ht="49.5" customHeight="1">
      <c r="B63" s="12"/>
      <c r="C63" s="36"/>
      <c r="D63" s="72" t="s">
        <v>293</v>
      </c>
      <c r="E63" s="18"/>
      <c r="F63" s="18">
        <v>-600000</v>
      </c>
      <c r="G63" s="18"/>
      <c r="H63" s="18"/>
      <c r="I63" s="18"/>
      <c r="J63" s="18">
        <v>-600000</v>
      </c>
      <c r="K63" s="19"/>
      <c r="L63" s="16"/>
    </row>
    <row r="64" spans="2:12" ht="187.5" customHeight="1">
      <c r="B64" s="12"/>
      <c r="C64" s="36"/>
      <c r="D64" s="72" t="s">
        <v>226</v>
      </c>
      <c r="E64" s="18"/>
      <c r="F64" s="18">
        <v>-3200000</v>
      </c>
      <c r="G64" s="18"/>
      <c r="H64" s="18"/>
      <c r="I64" s="18"/>
      <c r="J64" s="18">
        <v>-3200000</v>
      </c>
      <c r="K64" s="19"/>
      <c r="L64" s="16"/>
    </row>
    <row r="65" spans="1:15" ht="30.75" customHeight="1">
      <c r="B65" s="12"/>
      <c r="C65" s="36"/>
      <c r="D65" s="40"/>
      <c r="E65" s="73"/>
      <c r="F65" s="73">
        <f>SUM(F40:F64)</f>
        <v>-15573455</v>
      </c>
      <c r="G65" s="73">
        <f t="shared" ref="G65:J65" si="7">SUM(G40:G64)</f>
        <v>0</v>
      </c>
      <c r="H65" s="73">
        <f t="shared" si="7"/>
        <v>0</v>
      </c>
      <c r="I65" s="73">
        <f t="shared" si="7"/>
        <v>0</v>
      </c>
      <c r="J65" s="73">
        <f t="shared" si="7"/>
        <v>-15573455</v>
      </c>
      <c r="K65" s="19"/>
      <c r="L65" s="16"/>
      <c r="M65" s="171"/>
      <c r="N65" s="181"/>
    </row>
    <row r="66" spans="1:15" ht="153.75" customHeight="1">
      <c r="B66" s="12"/>
      <c r="C66" s="119" t="s">
        <v>198</v>
      </c>
      <c r="D66" s="120"/>
      <c r="E66" s="120"/>
      <c r="F66" s="120"/>
      <c r="G66" s="120"/>
      <c r="H66" s="120"/>
      <c r="I66" s="120"/>
      <c r="J66" s="120"/>
      <c r="K66" s="120"/>
      <c r="L66" s="121"/>
      <c r="M66" s="166" t="s">
        <v>229</v>
      </c>
      <c r="N66" s="167" t="s">
        <v>230</v>
      </c>
    </row>
    <row r="67" spans="1:15" ht="151.5" customHeight="1">
      <c r="B67" s="12">
        <v>1</v>
      </c>
      <c r="C67" s="11" t="s">
        <v>53</v>
      </c>
      <c r="D67" s="57" t="s">
        <v>205</v>
      </c>
      <c r="E67" s="43">
        <f>57350650+4600000+2500000</f>
        <v>64450650</v>
      </c>
      <c r="F67" s="43">
        <f xml:space="preserve"> 11900000+900000</f>
        <v>12800000</v>
      </c>
      <c r="G67" s="44"/>
      <c r="H67" s="44"/>
      <c r="I67" s="44"/>
      <c r="J67" s="43">
        <f>F67</f>
        <v>12800000</v>
      </c>
      <c r="K67" s="41"/>
      <c r="L67" s="48" t="s">
        <v>174</v>
      </c>
      <c r="M67" s="168">
        <f>F67</f>
        <v>12800000</v>
      </c>
      <c r="N67" s="168"/>
      <c r="O67" s="178"/>
    </row>
    <row r="68" spans="1:15" s="3" customFormat="1" ht="180" customHeight="1">
      <c r="B68" s="92">
        <v>2</v>
      </c>
      <c r="C68" s="94" t="s">
        <v>65</v>
      </c>
      <c r="D68" s="23" t="s">
        <v>190</v>
      </c>
      <c r="E68" s="20">
        <v>678275</v>
      </c>
      <c r="F68" s="49">
        <v>678275</v>
      </c>
      <c r="G68" s="50"/>
      <c r="H68" s="50"/>
      <c r="I68" s="50"/>
      <c r="J68" s="85">
        <f>E68</f>
        <v>678275</v>
      </c>
      <c r="K68" s="51" t="s">
        <v>99</v>
      </c>
      <c r="L68" s="52" t="s">
        <v>100</v>
      </c>
      <c r="M68" s="168">
        <f>F68</f>
        <v>678275</v>
      </c>
      <c r="N68" s="169"/>
      <c r="O68" s="179"/>
    </row>
    <row r="69" spans="1:15" s="3" customFormat="1" ht="276" customHeight="1">
      <c r="B69" s="93"/>
      <c r="C69" s="95"/>
      <c r="D69" s="23" t="s">
        <v>82</v>
      </c>
      <c r="E69" s="20">
        <v>553196</v>
      </c>
      <c r="F69" s="49">
        <v>553196</v>
      </c>
      <c r="G69" s="50"/>
      <c r="H69" s="50"/>
      <c r="I69" s="50"/>
      <c r="J69" s="85">
        <f>E69</f>
        <v>553196</v>
      </c>
      <c r="K69" s="51"/>
      <c r="L69" s="35"/>
      <c r="M69" s="168">
        <f>F69</f>
        <v>553196</v>
      </c>
      <c r="N69" s="169"/>
      <c r="O69" s="179"/>
    </row>
    <row r="70" spans="1:15" ht="180" customHeight="1">
      <c r="B70" s="12">
        <v>3</v>
      </c>
      <c r="C70" s="32" t="s">
        <v>12</v>
      </c>
      <c r="D70" s="23" t="s">
        <v>13</v>
      </c>
      <c r="E70" s="20">
        <v>654829</v>
      </c>
      <c r="F70" s="20">
        <v>282250</v>
      </c>
      <c r="G70" s="11"/>
      <c r="H70" s="11"/>
      <c r="I70" s="11"/>
      <c r="J70" s="20">
        <f>F70</f>
        <v>282250</v>
      </c>
      <c r="K70" s="19" t="s">
        <v>14</v>
      </c>
      <c r="L70" s="183" t="s">
        <v>304</v>
      </c>
      <c r="M70" s="168">
        <f>F70</f>
        <v>282250</v>
      </c>
      <c r="N70" s="168"/>
      <c r="O70" s="178"/>
    </row>
    <row r="71" spans="1:15" ht="243" customHeight="1">
      <c r="B71" s="12">
        <v>4</v>
      </c>
      <c r="C71" s="32" t="s">
        <v>66</v>
      </c>
      <c r="D71" s="23" t="s">
        <v>191</v>
      </c>
      <c r="E71" s="20">
        <v>47873.62</v>
      </c>
      <c r="F71" s="20" t="s">
        <v>77</v>
      </c>
      <c r="G71" s="11"/>
      <c r="H71" s="11"/>
      <c r="I71" s="11"/>
      <c r="J71" s="20" t="s">
        <v>77</v>
      </c>
      <c r="K71" s="19" t="s">
        <v>41</v>
      </c>
      <c r="L71" s="184"/>
      <c r="M71" s="168"/>
      <c r="N71" s="168"/>
      <c r="O71" s="178"/>
    </row>
    <row r="72" spans="1:15" ht="119.25" customHeight="1">
      <c r="B72" s="12">
        <v>5</v>
      </c>
      <c r="C72" s="32" t="s">
        <v>85</v>
      </c>
      <c r="D72" s="23" t="s">
        <v>67</v>
      </c>
      <c r="E72" s="20">
        <v>3000000</v>
      </c>
      <c r="F72" s="20">
        <v>1610000</v>
      </c>
      <c r="G72" s="11"/>
      <c r="H72" s="11"/>
      <c r="I72" s="11"/>
      <c r="J72" s="20">
        <f>F72</f>
        <v>1610000</v>
      </c>
      <c r="K72" s="19" t="s">
        <v>86</v>
      </c>
      <c r="L72" s="30" t="s">
        <v>128</v>
      </c>
      <c r="M72" s="168">
        <f>F72</f>
        <v>1610000</v>
      </c>
      <c r="N72" s="168"/>
      <c r="O72" s="178"/>
    </row>
    <row r="73" spans="1:15" ht="194.25" customHeight="1">
      <c r="B73" s="12">
        <v>6</v>
      </c>
      <c r="C73" s="33" t="s">
        <v>18</v>
      </c>
      <c r="D73" s="148" t="s">
        <v>192</v>
      </c>
      <c r="E73" s="25">
        <v>2100000</v>
      </c>
      <c r="F73" s="149" t="s">
        <v>172</v>
      </c>
      <c r="G73" s="25"/>
      <c r="H73" s="25"/>
      <c r="I73" s="25"/>
      <c r="J73" s="25">
        <v>800000</v>
      </c>
      <c r="K73" s="28" t="s">
        <v>19</v>
      </c>
      <c r="L73" s="30" t="s">
        <v>129</v>
      </c>
      <c r="M73" s="168">
        <v>400000</v>
      </c>
      <c r="N73" s="168">
        <v>400000</v>
      </c>
      <c r="O73" s="178"/>
    </row>
    <row r="74" spans="1:15" ht="200.25" customHeight="1">
      <c r="B74" s="12">
        <v>7</v>
      </c>
      <c r="C74" s="32" t="s">
        <v>68</v>
      </c>
      <c r="D74" s="75" t="s">
        <v>227</v>
      </c>
      <c r="E74" s="76">
        <v>48500</v>
      </c>
      <c r="F74" s="77" t="s">
        <v>283</v>
      </c>
      <c r="G74" s="76"/>
      <c r="H74" s="76"/>
      <c r="I74" s="76"/>
      <c r="J74" s="76">
        <v>11500</v>
      </c>
      <c r="K74" s="78" t="s">
        <v>228</v>
      </c>
      <c r="L74" s="86" t="s">
        <v>285</v>
      </c>
      <c r="M74" s="168">
        <v>11500</v>
      </c>
      <c r="N74" s="168"/>
      <c r="O74" s="178"/>
    </row>
    <row r="75" spans="1:15" ht="195" customHeight="1">
      <c r="A75" s="12"/>
      <c r="B75" s="42">
        <v>8</v>
      </c>
      <c r="C75" s="33" t="s">
        <v>69</v>
      </c>
      <c r="D75" s="148" t="s">
        <v>16</v>
      </c>
      <c r="E75" s="25">
        <v>18875</v>
      </c>
      <c r="F75" s="25">
        <v>18500</v>
      </c>
      <c r="G75" s="25"/>
      <c r="H75" s="25"/>
      <c r="I75" s="25"/>
      <c r="J75" s="25">
        <f>F75</f>
        <v>18500</v>
      </c>
      <c r="K75" s="28" t="s">
        <v>15</v>
      </c>
      <c r="L75" s="24"/>
      <c r="M75" s="168">
        <v>18500</v>
      </c>
      <c r="N75" s="168"/>
      <c r="O75" s="178"/>
    </row>
    <row r="76" spans="1:15" ht="188.25" customHeight="1">
      <c r="B76" s="12">
        <v>9</v>
      </c>
      <c r="C76" s="33" t="s">
        <v>290</v>
      </c>
      <c r="D76" s="148" t="s">
        <v>291</v>
      </c>
      <c r="E76" s="25">
        <v>95000</v>
      </c>
      <c r="F76" s="25" t="s">
        <v>154</v>
      </c>
      <c r="G76" s="25"/>
      <c r="H76" s="25"/>
      <c r="I76" s="25"/>
      <c r="J76" s="25">
        <f>E76</f>
        <v>95000</v>
      </c>
      <c r="K76" s="28" t="s">
        <v>38</v>
      </c>
      <c r="L76" s="149"/>
      <c r="M76" s="168"/>
      <c r="N76" s="168">
        <v>95000</v>
      </c>
      <c r="O76" s="178"/>
    </row>
    <row r="77" spans="1:15" ht="159.75" customHeight="1">
      <c r="B77" s="12">
        <v>10</v>
      </c>
      <c r="C77" s="33" t="s">
        <v>39</v>
      </c>
      <c r="D77" s="148" t="s">
        <v>70</v>
      </c>
      <c r="E77" s="25">
        <v>20352</v>
      </c>
      <c r="F77" s="25">
        <v>20352</v>
      </c>
      <c r="G77" s="25"/>
      <c r="H77" s="25"/>
      <c r="I77" s="25"/>
      <c r="J77" s="25">
        <f>E77</f>
        <v>20352</v>
      </c>
      <c r="K77" s="28"/>
      <c r="L77" s="24"/>
      <c r="M77" s="168">
        <v>20352</v>
      </c>
      <c r="N77" s="168"/>
      <c r="O77" s="178"/>
    </row>
    <row r="78" spans="1:15" ht="345.75" customHeight="1">
      <c r="B78" s="12">
        <v>11</v>
      </c>
      <c r="C78" s="33" t="s">
        <v>71</v>
      </c>
      <c r="D78" s="150" t="s">
        <v>72</v>
      </c>
      <c r="E78" s="25">
        <v>700000</v>
      </c>
      <c r="F78" s="25" t="s">
        <v>77</v>
      </c>
      <c r="G78" s="25"/>
      <c r="H78" s="25"/>
      <c r="I78" s="25"/>
      <c r="J78" s="25">
        <v>198000</v>
      </c>
      <c r="K78" s="28" t="s">
        <v>17</v>
      </c>
      <c r="L78" s="188">
        <v>198000</v>
      </c>
      <c r="M78" s="168"/>
      <c r="N78" s="168">
        <v>198000</v>
      </c>
      <c r="O78" s="178"/>
    </row>
    <row r="79" spans="1:15" ht="238.5" customHeight="1">
      <c r="B79" s="101">
        <v>12</v>
      </c>
      <c r="C79" s="103" t="s">
        <v>23</v>
      </c>
      <c r="D79" s="103" t="s">
        <v>73</v>
      </c>
      <c r="E79" s="151">
        <v>5611000</v>
      </c>
      <c r="F79" s="107" t="s">
        <v>202</v>
      </c>
      <c r="G79" s="25"/>
      <c r="H79" s="25"/>
      <c r="I79" s="25"/>
      <c r="J79" s="114">
        <v>1600000</v>
      </c>
      <c r="K79" s="64" t="s">
        <v>193</v>
      </c>
      <c r="L79" s="96" t="s">
        <v>268</v>
      </c>
      <c r="M79" s="168"/>
      <c r="N79" s="168"/>
      <c r="O79" s="178"/>
    </row>
    <row r="80" spans="1:15" ht="236.25" customHeight="1">
      <c r="B80" s="106"/>
      <c r="C80" s="104"/>
      <c r="D80" s="104"/>
      <c r="E80" s="152"/>
      <c r="F80" s="108"/>
      <c r="G80" s="25"/>
      <c r="H80" s="25"/>
      <c r="I80" s="25"/>
      <c r="J80" s="115"/>
      <c r="K80" s="99" t="s">
        <v>194</v>
      </c>
      <c r="L80" s="97"/>
      <c r="M80" s="168">
        <v>600000</v>
      </c>
      <c r="N80" s="168">
        <v>1000000</v>
      </c>
      <c r="O80" s="178"/>
    </row>
    <row r="81" spans="2:15" ht="99.75" customHeight="1">
      <c r="B81" s="106"/>
      <c r="C81" s="104"/>
      <c r="D81" s="104"/>
      <c r="E81" s="152"/>
      <c r="F81" s="109"/>
      <c r="G81" s="25"/>
      <c r="H81" s="25"/>
      <c r="I81" s="25"/>
      <c r="J81" s="116"/>
      <c r="K81" s="100"/>
      <c r="L81" s="98"/>
      <c r="M81" s="168"/>
      <c r="N81" s="168"/>
      <c r="O81" s="178"/>
    </row>
    <row r="82" spans="2:15" ht="192.75" customHeight="1">
      <c r="B82" s="12">
        <v>13</v>
      </c>
      <c r="C82" s="33" t="s">
        <v>24</v>
      </c>
      <c r="D82" s="33" t="s">
        <v>173</v>
      </c>
      <c r="E82" s="76">
        <v>950000</v>
      </c>
      <c r="F82" s="25" t="s">
        <v>156</v>
      </c>
      <c r="G82" s="25"/>
      <c r="H82" s="25"/>
      <c r="I82" s="25"/>
      <c r="J82" s="25">
        <v>435000</v>
      </c>
      <c r="K82" s="65" t="s">
        <v>25</v>
      </c>
      <c r="L82" s="31"/>
      <c r="M82" s="168"/>
      <c r="N82" s="168">
        <v>435000</v>
      </c>
      <c r="O82" s="178"/>
    </row>
    <row r="83" spans="2:15" ht="162" customHeight="1">
      <c r="B83" s="12">
        <v>14</v>
      </c>
      <c r="C83" s="33" t="s">
        <v>101</v>
      </c>
      <c r="D83" s="33" t="s">
        <v>102</v>
      </c>
      <c r="E83" s="76">
        <v>200000</v>
      </c>
      <c r="F83" s="25" t="s">
        <v>157</v>
      </c>
      <c r="G83" s="25"/>
      <c r="H83" s="25"/>
      <c r="I83" s="25"/>
      <c r="J83" s="25">
        <v>200000</v>
      </c>
      <c r="K83" s="52" t="s">
        <v>108</v>
      </c>
      <c r="L83" s="53"/>
      <c r="M83" s="168"/>
      <c r="N83" s="168">
        <v>200000</v>
      </c>
      <c r="O83" s="178"/>
    </row>
    <row r="84" spans="2:15" ht="234" customHeight="1">
      <c r="B84" s="12">
        <v>15</v>
      </c>
      <c r="C84" s="32" t="s">
        <v>44</v>
      </c>
      <c r="D84" s="33" t="s">
        <v>153</v>
      </c>
      <c r="E84" s="76">
        <v>1024458</v>
      </c>
      <c r="F84" s="25" t="s">
        <v>158</v>
      </c>
      <c r="G84" s="25"/>
      <c r="H84" s="25"/>
      <c r="I84" s="25"/>
      <c r="J84" s="25">
        <f>E84</f>
        <v>1024458</v>
      </c>
      <c r="K84" s="19" t="s">
        <v>29</v>
      </c>
      <c r="L84" s="31"/>
      <c r="M84" s="168"/>
      <c r="N84" s="168">
        <v>1024458</v>
      </c>
      <c r="O84" s="178"/>
    </row>
    <row r="85" spans="2:15" ht="409.6" customHeight="1">
      <c r="B85" s="101">
        <v>16</v>
      </c>
      <c r="C85" s="103" t="s">
        <v>30</v>
      </c>
      <c r="D85" s="153" t="s">
        <v>197</v>
      </c>
      <c r="E85" s="151">
        <v>19552000</v>
      </c>
      <c r="F85" s="140" t="s">
        <v>312</v>
      </c>
      <c r="G85" s="139"/>
      <c r="H85" s="139"/>
      <c r="I85" s="139"/>
      <c r="J85" s="140" t="s">
        <v>298</v>
      </c>
      <c r="K85" s="94" t="s">
        <v>33</v>
      </c>
      <c r="L85" s="111" t="s">
        <v>313</v>
      </c>
      <c r="M85" s="168">
        <f>2742757-200000-1100</f>
        <v>2541657</v>
      </c>
      <c r="N85" s="168">
        <v>1000000</v>
      </c>
      <c r="O85" s="178"/>
    </row>
    <row r="86" spans="2:15" ht="350.25" customHeight="1">
      <c r="B86" s="106"/>
      <c r="C86" s="104"/>
      <c r="D86" s="154"/>
      <c r="E86" s="152"/>
      <c r="F86" s="141"/>
      <c r="G86" s="139"/>
      <c r="H86" s="139"/>
      <c r="I86" s="139"/>
      <c r="J86" s="141"/>
      <c r="K86" s="110"/>
      <c r="L86" s="112"/>
      <c r="M86" s="168">
        <v>1099200</v>
      </c>
      <c r="N86" s="168">
        <v>198000</v>
      </c>
      <c r="O86" s="178"/>
    </row>
    <row r="87" spans="2:15" ht="372" customHeight="1">
      <c r="B87" s="106"/>
      <c r="C87" s="104"/>
      <c r="D87" s="154"/>
      <c r="E87" s="152"/>
      <c r="F87" s="141"/>
      <c r="G87" s="139"/>
      <c r="H87" s="139"/>
      <c r="I87" s="139"/>
      <c r="J87" s="141"/>
      <c r="K87" s="110"/>
      <c r="L87" s="112"/>
      <c r="M87" s="168"/>
      <c r="N87" s="168"/>
      <c r="O87" s="178"/>
    </row>
    <row r="88" spans="2:15" ht="373.5" customHeight="1">
      <c r="B88" s="106"/>
      <c r="C88" s="104"/>
      <c r="D88" s="154"/>
      <c r="E88" s="152"/>
      <c r="F88" s="141"/>
      <c r="G88" s="139"/>
      <c r="H88" s="139"/>
      <c r="I88" s="139"/>
      <c r="J88" s="141"/>
      <c r="K88" s="110"/>
      <c r="L88" s="112"/>
      <c r="M88" s="168"/>
      <c r="N88" s="168">
        <f>91226+545396-50000</f>
        <v>586622</v>
      </c>
      <c r="O88" s="178"/>
    </row>
    <row r="89" spans="2:15" ht="83.25" customHeight="1">
      <c r="B89" s="102"/>
      <c r="C89" s="105"/>
      <c r="D89" s="155"/>
      <c r="E89" s="156"/>
      <c r="F89" s="142"/>
      <c r="G89" s="139"/>
      <c r="H89" s="139"/>
      <c r="I89" s="139"/>
      <c r="J89" s="142"/>
      <c r="K89" s="95"/>
      <c r="L89" s="113"/>
      <c r="M89" s="168"/>
      <c r="N89" s="168"/>
      <c r="O89" s="178"/>
    </row>
    <row r="90" spans="2:15" ht="193.5" customHeight="1">
      <c r="B90" s="12">
        <v>17</v>
      </c>
      <c r="C90" s="157" t="s">
        <v>75</v>
      </c>
      <c r="D90" s="72" t="s">
        <v>35</v>
      </c>
      <c r="E90" s="25">
        <v>15000</v>
      </c>
      <c r="F90" s="25" t="s">
        <v>159</v>
      </c>
      <c r="G90" s="25"/>
      <c r="H90" s="25"/>
      <c r="I90" s="25"/>
      <c r="J90" s="25">
        <v>15000</v>
      </c>
      <c r="K90" s="16" t="s">
        <v>34</v>
      </c>
      <c r="L90" s="24"/>
      <c r="M90" s="168" t="s">
        <v>155</v>
      </c>
      <c r="N90" s="168">
        <v>15000</v>
      </c>
      <c r="O90" s="178"/>
    </row>
    <row r="91" spans="2:15" ht="188.25" customHeight="1">
      <c r="B91" s="12">
        <v>18</v>
      </c>
      <c r="C91" s="37" t="s">
        <v>74</v>
      </c>
      <c r="D91" s="37" t="s">
        <v>76</v>
      </c>
      <c r="E91" s="38">
        <v>10000</v>
      </c>
      <c r="F91" s="38" t="s">
        <v>77</v>
      </c>
      <c r="G91" s="38"/>
      <c r="H91" s="38"/>
      <c r="I91" s="38"/>
      <c r="J91" s="38" t="s">
        <v>77</v>
      </c>
      <c r="K91" s="39" t="s">
        <v>40</v>
      </c>
      <c r="L91" s="39"/>
      <c r="M91" s="168"/>
      <c r="N91" s="168"/>
      <c r="O91" s="178"/>
    </row>
    <row r="92" spans="2:15" ht="153.75" customHeight="1">
      <c r="B92" s="12">
        <v>19</v>
      </c>
      <c r="C92" s="37" t="s">
        <v>186</v>
      </c>
      <c r="D92" s="37" t="s">
        <v>46</v>
      </c>
      <c r="E92" s="38">
        <v>600000</v>
      </c>
      <c r="F92" s="38" t="s">
        <v>262</v>
      </c>
      <c r="G92" s="38"/>
      <c r="H92" s="38"/>
      <c r="I92" s="38"/>
      <c r="J92" s="38">
        <v>600000</v>
      </c>
      <c r="K92" s="39" t="s">
        <v>45</v>
      </c>
      <c r="L92" s="24"/>
      <c r="M92" s="168">
        <v>200000</v>
      </c>
      <c r="N92" s="168">
        <v>400000</v>
      </c>
      <c r="O92" s="178"/>
    </row>
    <row r="93" spans="2:15" ht="156" customHeight="1">
      <c r="B93" s="12">
        <v>20</v>
      </c>
      <c r="C93" s="36" t="s">
        <v>78</v>
      </c>
      <c r="D93" s="37" t="s">
        <v>79</v>
      </c>
      <c r="E93" s="25">
        <v>17800</v>
      </c>
      <c r="F93" s="25" t="s">
        <v>160</v>
      </c>
      <c r="G93" s="25"/>
      <c r="H93" s="25"/>
      <c r="I93" s="25"/>
      <c r="J93" s="25">
        <v>17800</v>
      </c>
      <c r="K93" s="39" t="s">
        <v>47</v>
      </c>
      <c r="L93" s="24"/>
      <c r="M93" s="168"/>
      <c r="N93" s="168">
        <v>17800</v>
      </c>
      <c r="O93" s="178"/>
    </row>
    <row r="94" spans="2:15" ht="192" customHeight="1">
      <c r="B94" s="12">
        <v>21</v>
      </c>
      <c r="C94" s="36" t="s">
        <v>87</v>
      </c>
      <c r="D94" s="37" t="s">
        <v>80</v>
      </c>
      <c r="E94" s="25">
        <v>25000</v>
      </c>
      <c r="F94" s="25" t="s">
        <v>161</v>
      </c>
      <c r="G94" s="25"/>
      <c r="H94" s="25"/>
      <c r="I94" s="25"/>
      <c r="J94" s="25">
        <v>25000</v>
      </c>
      <c r="K94" s="39" t="s">
        <v>47</v>
      </c>
      <c r="L94" s="25"/>
      <c r="M94" s="168"/>
      <c r="N94" s="168">
        <v>25000</v>
      </c>
      <c r="O94" s="178"/>
    </row>
    <row r="95" spans="2:15" ht="408" customHeight="1">
      <c r="B95" s="12">
        <v>22</v>
      </c>
      <c r="C95" s="36" t="s">
        <v>84</v>
      </c>
      <c r="D95" s="47" t="s">
        <v>162</v>
      </c>
      <c r="E95" s="25">
        <v>677031</v>
      </c>
      <c r="F95" s="25" t="s">
        <v>163</v>
      </c>
      <c r="G95" s="25"/>
      <c r="H95" s="25"/>
      <c r="I95" s="25"/>
      <c r="J95" s="25">
        <v>252671</v>
      </c>
      <c r="K95" s="39"/>
      <c r="L95" s="25"/>
      <c r="M95" s="168"/>
      <c r="N95" s="168">
        <v>252671</v>
      </c>
      <c r="O95" s="178"/>
    </row>
    <row r="96" spans="2:15" ht="116.25" customHeight="1">
      <c r="B96" s="12">
        <v>23</v>
      </c>
      <c r="C96" s="36" t="s">
        <v>88</v>
      </c>
      <c r="D96" s="37" t="s">
        <v>89</v>
      </c>
      <c r="E96" s="25">
        <v>25000</v>
      </c>
      <c r="F96" s="25" t="s">
        <v>161</v>
      </c>
      <c r="G96" s="25"/>
      <c r="H96" s="25"/>
      <c r="I96" s="25"/>
      <c r="J96" s="25">
        <v>25000</v>
      </c>
      <c r="K96" s="39"/>
      <c r="L96" s="25"/>
      <c r="M96" s="168"/>
      <c r="N96" s="168">
        <v>25000</v>
      </c>
      <c r="O96" s="178"/>
    </row>
    <row r="97" spans="2:15" ht="186.75" customHeight="1">
      <c r="B97" s="87">
        <v>24</v>
      </c>
      <c r="C97" s="36" t="s">
        <v>90</v>
      </c>
      <c r="D97" s="45" t="s">
        <v>91</v>
      </c>
      <c r="E97" s="83">
        <v>9500</v>
      </c>
      <c r="F97" s="83" t="s">
        <v>164</v>
      </c>
      <c r="G97" s="83"/>
      <c r="H97" s="83"/>
      <c r="I97" s="83"/>
      <c r="J97" s="83">
        <v>9500</v>
      </c>
      <c r="K97" s="46"/>
      <c r="L97" s="24"/>
      <c r="M97" s="168"/>
      <c r="N97" s="168">
        <v>9500</v>
      </c>
      <c r="O97" s="178"/>
    </row>
    <row r="98" spans="2:15" ht="227.25" customHeight="1">
      <c r="B98" s="87">
        <v>25</v>
      </c>
      <c r="C98" s="36" t="s">
        <v>94</v>
      </c>
      <c r="D98" s="45" t="s">
        <v>95</v>
      </c>
      <c r="E98" s="83">
        <v>53280</v>
      </c>
      <c r="F98" s="83" t="s">
        <v>165</v>
      </c>
      <c r="G98" s="83"/>
      <c r="H98" s="83"/>
      <c r="I98" s="83"/>
      <c r="J98" s="83">
        <v>53280</v>
      </c>
      <c r="K98" s="46"/>
      <c r="L98" s="24"/>
      <c r="M98" s="168"/>
      <c r="N98" s="168">
        <v>53280</v>
      </c>
      <c r="O98" s="178"/>
    </row>
    <row r="99" spans="2:15" ht="129" customHeight="1">
      <c r="B99" s="87">
        <v>26</v>
      </c>
      <c r="C99" s="36" t="s">
        <v>114</v>
      </c>
      <c r="D99" s="45" t="s">
        <v>115</v>
      </c>
      <c r="E99" s="83">
        <v>2000000</v>
      </c>
      <c r="F99" s="83"/>
      <c r="G99" s="83"/>
      <c r="H99" s="83"/>
      <c r="I99" s="83"/>
      <c r="J99" s="83" t="s">
        <v>77</v>
      </c>
      <c r="K99" s="46"/>
      <c r="L99" s="56"/>
      <c r="M99" s="168"/>
      <c r="N99" s="168"/>
      <c r="O99" s="178"/>
    </row>
    <row r="100" spans="2:15" ht="97.5" customHeight="1">
      <c r="B100" s="87">
        <v>27</v>
      </c>
      <c r="C100" s="36" t="s">
        <v>122</v>
      </c>
      <c r="D100" s="45" t="s">
        <v>123</v>
      </c>
      <c r="E100" s="83">
        <v>48000</v>
      </c>
      <c r="F100" s="83" t="s">
        <v>166</v>
      </c>
      <c r="G100" s="83"/>
      <c r="H100" s="83"/>
      <c r="I100" s="83"/>
      <c r="J100" s="83">
        <v>48000</v>
      </c>
      <c r="K100" s="46"/>
      <c r="L100" s="89" t="s">
        <v>142</v>
      </c>
      <c r="M100" s="168"/>
      <c r="N100" s="168">
        <v>48000</v>
      </c>
      <c r="O100" s="178"/>
    </row>
    <row r="101" spans="2:15" ht="268.5" customHeight="1">
      <c r="B101" s="87">
        <v>28</v>
      </c>
      <c r="C101" s="36" t="s">
        <v>124</v>
      </c>
      <c r="D101" s="45" t="s">
        <v>125</v>
      </c>
      <c r="E101" s="83">
        <v>864000</v>
      </c>
      <c r="F101" s="83"/>
      <c r="G101" s="83"/>
      <c r="H101" s="83"/>
      <c r="I101" s="83"/>
      <c r="J101" s="83" t="s">
        <v>77</v>
      </c>
      <c r="K101" s="46"/>
      <c r="L101" s="56"/>
      <c r="M101" s="168"/>
      <c r="N101" s="168"/>
      <c r="O101" s="178"/>
    </row>
    <row r="102" spans="2:15" ht="233.25" customHeight="1">
      <c r="B102" s="87">
        <v>29</v>
      </c>
      <c r="C102" s="36" t="s">
        <v>126</v>
      </c>
      <c r="D102" s="45" t="s">
        <v>127</v>
      </c>
      <c r="E102" s="83">
        <v>890000</v>
      </c>
      <c r="F102" s="83"/>
      <c r="G102" s="83"/>
      <c r="H102" s="83"/>
      <c r="I102" s="83"/>
      <c r="J102" s="83" t="s">
        <v>77</v>
      </c>
      <c r="K102" s="46"/>
      <c r="L102" s="56"/>
      <c r="M102" s="168"/>
      <c r="N102" s="168"/>
      <c r="O102" s="178"/>
    </row>
    <row r="103" spans="2:15" ht="177" customHeight="1">
      <c r="B103" s="87">
        <v>30</v>
      </c>
      <c r="C103" s="36" t="s">
        <v>130</v>
      </c>
      <c r="D103" s="45" t="s">
        <v>131</v>
      </c>
      <c r="E103" s="83">
        <v>1000000</v>
      </c>
      <c r="F103" s="83"/>
      <c r="G103" s="83"/>
      <c r="H103" s="83"/>
      <c r="I103" s="83"/>
      <c r="J103" s="83" t="s">
        <v>77</v>
      </c>
      <c r="K103" s="54" t="s">
        <v>132</v>
      </c>
      <c r="L103" s="56"/>
      <c r="M103" s="168"/>
      <c r="N103" s="168"/>
      <c r="O103" s="178"/>
    </row>
    <row r="104" spans="2:15" ht="189" customHeight="1">
      <c r="B104" s="87">
        <v>31</v>
      </c>
      <c r="C104" s="37" t="s">
        <v>133</v>
      </c>
      <c r="D104" s="45" t="s">
        <v>134</v>
      </c>
      <c r="E104" s="83">
        <v>24200</v>
      </c>
      <c r="F104" s="83"/>
      <c r="G104" s="83"/>
      <c r="H104" s="83"/>
      <c r="I104" s="83"/>
      <c r="J104" s="83" t="s">
        <v>77</v>
      </c>
      <c r="K104" s="54"/>
      <c r="L104" s="56"/>
      <c r="M104" s="168"/>
      <c r="N104" s="168"/>
      <c r="O104" s="178"/>
    </row>
    <row r="105" spans="2:15" ht="115.5" customHeight="1">
      <c r="B105" s="87">
        <v>32</v>
      </c>
      <c r="C105" s="55" t="s">
        <v>136</v>
      </c>
      <c r="D105" s="45" t="s">
        <v>135</v>
      </c>
      <c r="E105" s="83">
        <v>980000</v>
      </c>
      <c r="F105" s="83">
        <v>980000</v>
      </c>
      <c r="G105" s="83"/>
      <c r="H105" s="83"/>
      <c r="I105" s="83"/>
      <c r="J105" s="83">
        <v>980000</v>
      </c>
      <c r="K105" s="46"/>
      <c r="L105" s="56"/>
      <c r="M105" s="168"/>
      <c r="N105" s="168">
        <v>980000</v>
      </c>
      <c r="O105" s="178"/>
    </row>
    <row r="106" spans="2:15" ht="150.75" customHeight="1">
      <c r="B106" s="87">
        <v>33</v>
      </c>
      <c r="C106" s="36" t="s">
        <v>137</v>
      </c>
      <c r="D106" s="45" t="s">
        <v>138</v>
      </c>
      <c r="E106" s="83">
        <v>46820</v>
      </c>
      <c r="F106" s="83"/>
      <c r="G106" s="83"/>
      <c r="H106" s="83"/>
      <c r="I106" s="83"/>
      <c r="J106" s="83" t="s">
        <v>77</v>
      </c>
      <c r="K106" s="46" t="s">
        <v>140</v>
      </c>
      <c r="L106" s="56"/>
      <c r="M106" s="168"/>
      <c r="N106" s="168"/>
      <c r="O106" s="178"/>
    </row>
    <row r="107" spans="2:15" ht="270.75" customHeight="1">
      <c r="B107" s="87">
        <v>34</v>
      </c>
      <c r="C107" s="36" t="s">
        <v>139</v>
      </c>
      <c r="D107" s="45" t="s">
        <v>151</v>
      </c>
      <c r="E107" s="83">
        <v>22800</v>
      </c>
      <c r="F107" s="83" t="s">
        <v>199</v>
      </c>
      <c r="G107" s="83"/>
      <c r="H107" s="83"/>
      <c r="I107" s="83"/>
      <c r="J107" s="83">
        <v>11000</v>
      </c>
      <c r="K107" s="46" t="s">
        <v>141</v>
      </c>
      <c r="L107" s="56"/>
      <c r="M107" s="168"/>
      <c r="N107" s="168">
        <v>11000</v>
      </c>
      <c r="O107" s="178"/>
    </row>
    <row r="108" spans="2:15" ht="123.75" customHeight="1">
      <c r="B108" s="87">
        <v>35</v>
      </c>
      <c r="C108" s="36" t="s">
        <v>305</v>
      </c>
      <c r="D108" s="45" t="s">
        <v>152</v>
      </c>
      <c r="E108" s="83">
        <v>5757630</v>
      </c>
      <c r="F108" s="74" t="s">
        <v>249</v>
      </c>
      <c r="G108" s="83"/>
      <c r="H108" s="83"/>
      <c r="I108" s="83"/>
      <c r="J108" s="83">
        <v>1408741</v>
      </c>
      <c r="K108" s="46"/>
      <c r="L108" s="62" t="s">
        <v>175</v>
      </c>
      <c r="M108" s="168"/>
      <c r="N108" s="168">
        <v>1408741</v>
      </c>
      <c r="O108" s="178"/>
    </row>
    <row r="109" spans="2:15" ht="270.75" customHeight="1">
      <c r="B109" s="87">
        <v>36</v>
      </c>
      <c r="C109" s="36" t="s">
        <v>149</v>
      </c>
      <c r="D109" s="45" t="s">
        <v>150</v>
      </c>
      <c r="E109" s="83">
        <v>1178860</v>
      </c>
      <c r="F109" s="83" t="s">
        <v>169</v>
      </c>
      <c r="G109" s="83"/>
      <c r="H109" s="83"/>
      <c r="I109" s="83"/>
      <c r="J109" s="83">
        <v>355000</v>
      </c>
      <c r="K109" s="46"/>
      <c r="L109" s="89" t="s">
        <v>267</v>
      </c>
      <c r="M109" s="168"/>
      <c r="N109" s="168">
        <v>355000</v>
      </c>
      <c r="O109" s="178"/>
    </row>
    <row r="110" spans="2:15" ht="114" customHeight="1">
      <c r="B110" s="87">
        <v>37</v>
      </c>
      <c r="C110" s="36" t="s">
        <v>176</v>
      </c>
      <c r="D110" s="45" t="s">
        <v>177</v>
      </c>
      <c r="E110" s="83">
        <v>43270</v>
      </c>
      <c r="F110" s="83">
        <v>43270</v>
      </c>
      <c r="G110" s="83"/>
      <c r="H110" s="83"/>
      <c r="I110" s="83"/>
      <c r="J110" s="83">
        <v>43270</v>
      </c>
      <c r="K110" s="46"/>
      <c r="L110" s="62"/>
      <c r="M110" s="168">
        <v>43270</v>
      </c>
      <c r="N110" s="168"/>
      <c r="O110" s="178"/>
    </row>
    <row r="111" spans="2:15" ht="111.75" customHeight="1">
      <c r="B111" s="87">
        <v>38</v>
      </c>
      <c r="C111" s="36" t="s">
        <v>178</v>
      </c>
      <c r="D111" s="45" t="s">
        <v>179</v>
      </c>
      <c r="E111" s="83">
        <v>49900</v>
      </c>
      <c r="F111" s="83">
        <v>49900</v>
      </c>
      <c r="G111" s="83"/>
      <c r="H111" s="83"/>
      <c r="I111" s="83"/>
      <c r="J111" s="83">
        <v>49900</v>
      </c>
      <c r="K111" s="46"/>
      <c r="L111" s="62" t="s">
        <v>181</v>
      </c>
      <c r="M111" s="168">
        <v>49900</v>
      </c>
      <c r="N111" s="168"/>
      <c r="O111" s="178"/>
    </row>
    <row r="112" spans="2:15" ht="153" customHeight="1">
      <c r="B112" s="87">
        <v>39</v>
      </c>
      <c r="C112" s="36" t="s">
        <v>180</v>
      </c>
      <c r="D112" s="45" t="s">
        <v>272</v>
      </c>
      <c r="E112" s="83">
        <v>41100</v>
      </c>
      <c r="F112" s="83">
        <v>41100</v>
      </c>
      <c r="G112" s="83"/>
      <c r="H112" s="83"/>
      <c r="I112" s="83"/>
      <c r="J112" s="83">
        <v>41100</v>
      </c>
      <c r="K112" s="46"/>
      <c r="L112" s="62"/>
      <c r="M112" s="168">
        <v>41100</v>
      </c>
      <c r="N112" s="168"/>
      <c r="O112" s="178"/>
    </row>
    <row r="113" spans="2:15" ht="146.25" customHeight="1">
      <c r="B113" s="87">
        <v>40</v>
      </c>
      <c r="C113" s="37" t="s">
        <v>307</v>
      </c>
      <c r="D113" s="45" t="s">
        <v>265</v>
      </c>
      <c r="E113" s="83">
        <v>50000</v>
      </c>
      <c r="F113" s="83" t="s">
        <v>168</v>
      </c>
      <c r="G113" s="83"/>
      <c r="H113" s="83"/>
      <c r="I113" s="83"/>
      <c r="J113" s="83">
        <v>50000</v>
      </c>
      <c r="K113" s="46"/>
      <c r="L113" s="62"/>
      <c r="M113" s="168"/>
      <c r="N113" s="168">
        <v>50000</v>
      </c>
      <c r="O113" s="178"/>
    </row>
    <row r="114" spans="2:15" ht="146.25" customHeight="1">
      <c r="B114" s="87">
        <v>41</v>
      </c>
      <c r="C114" s="37" t="s">
        <v>232</v>
      </c>
      <c r="D114" s="158" t="s">
        <v>231</v>
      </c>
      <c r="E114" s="83">
        <v>434153</v>
      </c>
      <c r="F114" s="83" t="s">
        <v>200</v>
      </c>
      <c r="G114" s="83"/>
      <c r="H114" s="83"/>
      <c r="I114" s="83"/>
      <c r="J114" s="83">
        <v>434153</v>
      </c>
      <c r="K114" s="46"/>
      <c r="L114" s="62"/>
      <c r="M114" s="168"/>
      <c r="N114" s="168">
        <v>434153</v>
      </c>
      <c r="O114" s="178"/>
    </row>
    <row r="115" spans="2:15" ht="112.5" customHeight="1">
      <c r="B115" s="87">
        <v>42</v>
      </c>
      <c r="C115" s="37" t="s">
        <v>232</v>
      </c>
      <c r="D115" s="159" t="s">
        <v>233</v>
      </c>
      <c r="E115" s="83">
        <v>250000</v>
      </c>
      <c r="F115" s="83" t="s">
        <v>201</v>
      </c>
      <c r="G115" s="83"/>
      <c r="H115" s="83"/>
      <c r="I115" s="83"/>
      <c r="J115" s="83">
        <v>250000</v>
      </c>
      <c r="K115" s="46"/>
      <c r="L115" s="62"/>
      <c r="M115" s="168"/>
      <c r="N115" s="168">
        <v>250000</v>
      </c>
      <c r="O115" s="178"/>
    </row>
    <row r="116" spans="2:15" ht="114.75">
      <c r="B116" s="87">
        <v>43</v>
      </c>
      <c r="C116" s="37" t="s">
        <v>306</v>
      </c>
      <c r="D116" s="37" t="s">
        <v>299</v>
      </c>
      <c r="E116" s="83">
        <f>49900+50000</f>
        <v>99900</v>
      </c>
      <c r="F116" s="83" t="s">
        <v>300</v>
      </c>
      <c r="G116" s="83"/>
      <c r="H116" s="83"/>
      <c r="I116" s="83"/>
      <c r="J116" s="83">
        <v>99900</v>
      </c>
      <c r="K116" s="46"/>
      <c r="L116" s="62"/>
      <c r="M116" s="168"/>
      <c r="N116" s="168">
        <v>99900</v>
      </c>
      <c r="O116" s="178"/>
    </row>
    <row r="117" spans="2:15" ht="229.5">
      <c r="B117" s="87">
        <v>44</v>
      </c>
      <c r="C117" s="37" t="s">
        <v>232</v>
      </c>
      <c r="D117" s="158" t="s">
        <v>270</v>
      </c>
      <c r="E117" s="83">
        <v>200000</v>
      </c>
      <c r="F117" s="83" t="s">
        <v>203</v>
      </c>
      <c r="G117" s="83"/>
      <c r="H117" s="83"/>
      <c r="I117" s="83"/>
      <c r="J117" s="83">
        <v>200000</v>
      </c>
      <c r="K117" s="46"/>
      <c r="L117" s="62"/>
      <c r="M117" s="168"/>
      <c r="N117" s="168">
        <v>200000</v>
      </c>
      <c r="O117" s="178"/>
    </row>
    <row r="118" spans="2:15" ht="85.5" customHeight="1">
      <c r="B118" s="87">
        <v>45</v>
      </c>
      <c r="C118" s="37" t="s">
        <v>232</v>
      </c>
      <c r="D118" s="160" t="s">
        <v>246</v>
      </c>
      <c r="E118" s="83">
        <v>1000000</v>
      </c>
      <c r="F118" s="83"/>
      <c r="G118" s="83"/>
      <c r="H118" s="83"/>
      <c r="I118" s="83"/>
      <c r="J118" s="83" t="s">
        <v>77</v>
      </c>
      <c r="K118" s="46"/>
      <c r="L118" s="62"/>
      <c r="M118" s="168"/>
      <c r="N118" s="168"/>
      <c r="O118" s="178"/>
    </row>
    <row r="119" spans="2:15" ht="87" customHeight="1">
      <c r="B119" s="87">
        <v>46</v>
      </c>
      <c r="C119" s="37" t="s">
        <v>232</v>
      </c>
      <c r="D119" s="72" t="s">
        <v>292</v>
      </c>
      <c r="E119" s="83">
        <v>150000</v>
      </c>
      <c r="F119" s="83"/>
      <c r="G119" s="83"/>
      <c r="H119" s="83"/>
      <c r="I119" s="83"/>
      <c r="J119" s="83" t="s">
        <v>77</v>
      </c>
      <c r="K119" s="46"/>
      <c r="L119" s="62"/>
      <c r="M119" s="168"/>
      <c r="N119" s="168"/>
      <c r="O119" s="178"/>
    </row>
    <row r="120" spans="2:15" ht="123.75" customHeight="1">
      <c r="B120" s="87">
        <v>47</v>
      </c>
      <c r="C120" s="37" t="s">
        <v>232</v>
      </c>
      <c r="D120" s="72" t="s">
        <v>247</v>
      </c>
      <c r="E120" s="83">
        <v>49000</v>
      </c>
      <c r="F120" s="83"/>
      <c r="G120" s="83"/>
      <c r="H120" s="83"/>
      <c r="I120" s="83"/>
      <c r="J120" s="83">
        <v>40000</v>
      </c>
      <c r="K120" s="46"/>
      <c r="L120" s="62"/>
      <c r="M120" s="168"/>
      <c r="N120" s="168">
        <v>40000</v>
      </c>
      <c r="O120" s="178"/>
    </row>
    <row r="121" spans="2:15" ht="199.5" customHeight="1">
      <c r="B121" s="87">
        <v>48</v>
      </c>
      <c r="C121" s="37" t="s">
        <v>232</v>
      </c>
      <c r="D121" s="160" t="s">
        <v>240</v>
      </c>
      <c r="E121" s="83">
        <v>94800</v>
      </c>
      <c r="F121" s="83">
        <v>94800</v>
      </c>
      <c r="G121" s="83"/>
      <c r="H121" s="83"/>
      <c r="I121" s="83"/>
      <c r="J121" s="83">
        <v>94800</v>
      </c>
      <c r="K121" s="46"/>
      <c r="L121" s="62"/>
      <c r="M121" s="168"/>
      <c r="N121" s="168">
        <v>94800</v>
      </c>
      <c r="O121" s="178"/>
    </row>
    <row r="122" spans="2:15" ht="162" customHeight="1">
      <c r="B122" s="87">
        <v>49</v>
      </c>
      <c r="C122" s="37" t="s">
        <v>232</v>
      </c>
      <c r="D122" s="160" t="s">
        <v>248</v>
      </c>
      <c r="E122" s="83">
        <v>2500000</v>
      </c>
      <c r="F122" s="83">
        <v>2500000</v>
      </c>
      <c r="G122" s="83"/>
      <c r="H122" s="83"/>
      <c r="I122" s="83"/>
      <c r="J122" s="83">
        <v>2500000</v>
      </c>
      <c r="K122" s="46"/>
      <c r="L122" s="62"/>
      <c r="M122" s="168"/>
      <c r="N122" s="168">
        <v>2500000</v>
      </c>
      <c r="O122" s="178"/>
    </row>
    <row r="123" spans="2:15" ht="167.25" customHeight="1">
      <c r="B123" s="87">
        <v>50</v>
      </c>
      <c r="C123" s="37" t="s">
        <v>232</v>
      </c>
      <c r="D123" s="160" t="s">
        <v>241</v>
      </c>
      <c r="E123" s="83">
        <v>50000</v>
      </c>
      <c r="F123" s="83"/>
      <c r="G123" s="83"/>
      <c r="H123" s="83"/>
      <c r="I123" s="83"/>
      <c r="J123" s="83" t="s">
        <v>77</v>
      </c>
      <c r="K123" s="46"/>
      <c r="L123" s="62"/>
      <c r="M123" s="168"/>
      <c r="N123" s="168"/>
      <c r="O123" s="178"/>
    </row>
    <row r="124" spans="2:15" ht="115.5" customHeight="1">
      <c r="B124" s="87">
        <v>51</v>
      </c>
      <c r="C124" s="37" t="s">
        <v>236</v>
      </c>
      <c r="D124" s="72" t="s">
        <v>235</v>
      </c>
      <c r="E124" s="83">
        <v>500000</v>
      </c>
      <c r="F124" s="83" t="s">
        <v>167</v>
      </c>
      <c r="G124" s="83"/>
      <c r="H124" s="83"/>
      <c r="I124" s="83"/>
      <c r="J124" s="83">
        <v>500000</v>
      </c>
      <c r="K124" s="46"/>
      <c r="L124" s="56"/>
      <c r="M124" s="168"/>
      <c r="N124" s="168">
        <v>500000</v>
      </c>
      <c r="O124" s="178"/>
    </row>
    <row r="125" spans="2:15" ht="118.5" customHeight="1">
      <c r="B125" s="87">
        <v>52</v>
      </c>
      <c r="C125" s="37" t="s">
        <v>236</v>
      </c>
      <c r="D125" s="72" t="s">
        <v>237</v>
      </c>
      <c r="E125" s="83">
        <v>50000</v>
      </c>
      <c r="F125" s="83" t="s">
        <v>168</v>
      </c>
      <c r="G125" s="83"/>
      <c r="H125" s="83"/>
      <c r="I125" s="83"/>
      <c r="J125" s="83">
        <v>50000</v>
      </c>
      <c r="K125" s="46"/>
      <c r="L125" s="56"/>
      <c r="M125" s="168"/>
      <c r="N125" s="168">
        <v>50000</v>
      </c>
      <c r="O125" s="178"/>
    </row>
    <row r="126" spans="2:15" ht="147" customHeight="1">
      <c r="B126" s="87">
        <v>53</v>
      </c>
      <c r="C126" s="37" t="s">
        <v>236</v>
      </c>
      <c r="D126" s="21" t="s">
        <v>238</v>
      </c>
      <c r="E126" s="74">
        <v>49000</v>
      </c>
      <c r="F126" s="74" t="s">
        <v>239</v>
      </c>
      <c r="G126" s="74"/>
      <c r="H126" s="74"/>
      <c r="I126" s="74"/>
      <c r="J126" s="74">
        <v>49000</v>
      </c>
      <c r="K126" s="88"/>
      <c r="L126" s="82"/>
      <c r="M126" s="170"/>
      <c r="N126" s="170">
        <v>49000</v>
      </c>
      <c r="O126" s="178"/>
    </row>
    <row r="127" spans="2:15" ht="115.5" customHeight="1">
      <c r="B127" s="87">
        <v>54</v>
      </c>
      <c r="C127" s="37" t="s">
        <v>232</v>
      </c>
      <c r="D127" s="72" t="s">
        <v>234</v>
      </c>
      <c r="E127" s="83">
        <v>10082640.01</v>
      </c>
      <c r="F127" s="83" t="s">
        <v>266</v>
      </c>
      <c r="G127" s="83"/>
      <c r="H127" s="83"/>
      <c r="I127" s="83"/>
      <c r="J127" s="83">
        <v>2400000</v>
      </c>
      <c r="K127" s="46"/>
      <c r="L127" s="56"/>
      <c r="M127" s="168"/>
      <c r="N127" s="168">
        <v>2400000</v>
      </c>
      <c r="O127" s="178"/>
    </row>
    <row r="128" spans="2:15" ht="84" customHeight="1">
      <c r="B128" s="87">
        <v>55</v>
      </c>
      <c r="C128" s="37" t="s">
        <v>250</v>
      </c>
      <c r="D128" s="161" t="s">
        <v>251</v>
      </c>
      <c r="E128" s="83">
        <v>42630</v>
      </c>
      <c r="F128" s="83">
        <v>42630</v>
      </c>
      <c r="G128" s="83"/>
      <c r="H128" s="83"/>
      <c r="I128" s="83"/>
      <c r="J128" s="83">
        <v>42630</v>
      </c>
      <c r="K128" s="46"/>
      <c r="L128" s="56"/>
      <c r="M128" s="168"/>
      <c r="N128" s="168">
        <v>42630</v>
      </c>
      <c r="O128" s="178"/>
    </row>
    <row r="129" spans="2:15" ht="118.5" customHeight="1">
      <c r="B129" s="87">
        <v>56</v>
      </c>
      <c r="C129" s="37" t="s">
        <v>263</v>
      </c>
      <c r="D129" s="189" t="s">
        <v>264</v>
      </c>
      <c r="E129" s="83">
        <v>25000</v>
      </c>
      <c r="F129" s="83">
        <v>25000</v>
      </c>
      <c r="G129" s="83"/>
      <c r="H129" s="83"/>
      <c r="I129" s="83"/>
      <c r="J129" s="83">
        <v>25000</v>
      </c>
      <c r="K129" s="46"/>
      <c r="L129" s="56"/>
      <c r="M129" s="168"/>
      <c r="N129" s="168">
        <v>25000</v>
      </c>
      <c r="O129" s="178"/>
    </row>
    <row r="130" spans="2:15" ht="112.5" customHeight="1">
      <c r="B130" s="87">
        <v>57</v>
      </c>
      <c r="C130" s="37" t="s">
        <v>278</v>
      </c>
      <c r="D130" s="45" t="s">
        <v>279</v>
      </c>
      <c r="E130" s="83">
        <v>49900</v>
      </c>
      <c r="F130" s="83">
        <v>49900</v>
      </c>
      <c r="G130" s="83"/>
      <c r="H130" s="83"/>
      <c r="I130" s="83"/>
      <c r="J130" s="83">
        <v>49900</v>
      </c>
      <c r="K130" s="46"/>
      <c r="L130" s="56"/>
      <c r="M130" s="171"/>
      <c r="N130" s="168">
        <v>49900</v>
      </c>
      <c r="O130" s="178"/>
    </row>
    <row r="131" spans="2:15" ht="193.5" customHeight="1">
      <c r="B131" s="87">
        <v>58</v>
      </c>
      <c r="C131" s="37" t="s">
        <v>296</v>
      </c>
      <c r="D131" s="45" t="s">
        <v>297</v>
      </c>
      <c r="E131" s="83">
        <v>50000</v>
      </c>
      <c r="F131" s="83"/>
      <c r="G131" s="83"/>
      <c r="H131" s="83"/>
      <c r="I131" s="83"/>
      <c r="J131" s="83">
        <v>50000</v>
      </c>
      <c r="K131" s="46"/>
      <c r="L131" s="56"/>
      <c r="M131" s="171"/>
      <c r="N131" s="172">
        <v>50000</v>
      </c>
      <c r="O131" s="178"/>
    </row>
    <row r="132" spans="2:15" ht="22.5" customHeight="1">
      <c r="B132" s="87"/>
      <c r="C132" s="37"/>
      <c r="D132" s="45"/>
      <c r="E132" s="83"/>
      <c r="F132" s="83"/>
      <c r="G132" s="83"/>
      <c r="H132" s="83"/>
      <c r="I132" s="83"/>
      <c r="J132" s="83"/>
      <c r="K132" s="46"/>
      <c r="L132" s="56"/>
      <c r="M132" s="171"/>
      <c r="N132" s="173"/>
      <c r="O132" s="178"/>
    </row>
    <row r="133" spans="2:15" s="71" customFormat="1" ht="42.75" customHeight="1">
      <c r="B133" s="67"/>
      <c r="C133" s="80"/>
      <c r="D133" s="69" t="s">
        <v>83</v>
      </c>
      <c r="E133" s="70">
        <f>SUM(E67:E130)</f>
        <v>129761222.63000001</v>
      </c>
      <c r="F133" s="70">
        <f>F67+F68+F69+F70+F72+400000+11500+F75+F77+600000+2742757+1099200+F110+F111+F112-1100</f>
        <v>20949200</v>
      </c>
      <c r="G133" s="70">
        <f>SUM(G67:G130)</f>
        <v>0</v>
      </c>
      <c r="H133" s="70">
        <f>SUM(H67:H130)</f>
        <v>0</v>
      </c>
      <c r="I133" s="70">
        <f>SUM(I67:I130)</f>
        <v>0</v>
      </c>
      <c r="J133" s="70">
        <f>SUM(J67:J131)+1000000+198000+4227479</f>
        <v>36522655</v>
      </c>
      <c r="K133" s="68"/>
      <c r="L133" s="21"/>
      <c r="M133" s="174">
        <f>SUM(M67:M130)</f>
        <v>20949200</v>
      </c>
      <c r="N133" s="175">
        <f>SUM(N67:N131)</f>
        <v>15573455</v>
      </c>
      <c r="O133" s="180"/>
    </row>
    <row r="134" spans="2:15" ht="40.5">
      <c r="B134" s="42"/>
      <c r="F134" s="66">
        <f>20949200-F133</f>
        <v>0</v>
      </c>
      <c r="M134" s="176">
        <f>M133+N133</f>
        <v>36522655</v>
      </c>
      <c r="N134" s="176"/>
    </row>
    <row r="135" spans="2:15" ht="40.5">
      <c r="B135" s="42"/>
      <c r="N135" s="177">
        <f>15573455-N133</f>
        <v>0</v>
      </c>
    </row>
    <row r="136" spans="2:15" ht="40.5">
      <c r="B136" s="42"/>
    </row>
    <row r="137" spans="2:15" ht="40.5">
      <c r="B137" s="42"/>
    </row>
    <row r="138" spans="2:15" ht="40.5">
      <c r="B138" s="42"/>
    </row>
    <row r="139" spans="2:15" ht="40.5">
      <c r="B139" s="42"/>
    </row>
  </sheetData>
  <mergeCells count="49">
    <mergeCell ref="B1:L1"/>
    <mergeCell ref="B20:B21"/>
    <mergeCell ref="C20:C21"/>
    <mergeCell ref="D20:D21"/>
    <mergeCell ref="E20:E21"/>
    <mergeCell ref="F20:F21"/>
    <mergeCell ref="J20:J21"/>
    <mergeCell ref="K20:K21"/>
    <mergeCell ref="L20:L21"/>
    <mergeCell ref="B5:B6"/>
    <mergeCell ref="C5:C6"/>
    <mergeCell ref="D5:D6"/>
    <mergeCell ref="B14:L14"/>
    <mergeCell ref="B4:L4"/>
    <mergeCell ref="E5:E6"/>
    <mergeCell ref="F5:F6"/>
    <mergeCell ref="K2:L2"/>
    <mergeCell ref="C66:L66"/>
    <mergeCell ref="J5:J6"/>
    <mergeCell ref="K5:K6"/>
    <mergeCell ref="L5:L6"/>
    <mergeCell ref="E29:E30"/>
    <mergeCell ref="F29:F30"/>
    <mergeCell ref="J29:J30"/>
    <mergeCell ref="K29:K30"/>
    <mergeCell ref="L29:L30"/>
    <mergeCell ref="D39:F39"/>
    <mergeCell ref="C29:C30"/>
    <mergeCell ref="F85:F89"/>
    <mergeCell ref="J85:J89"/>
    <mergeCell ref="K85:K89"/>
    <mergeCell ref="L85:L89"/>
    <mergeCell ref="J79:J81"/>
    <mergeCell ref="M134:N134"/>
    <mergeCell ref="D29:D30"/>
    <mergeCell ref="B68:B69"/>
    <mergeCell ref="C68:C69"/>
    <mergeCell ref="L79:L81"/>
    <mergeCell ref="K80:K81"/>
    <mergeCell ref="F79:F81"/>
    <mergeCell ref="B29:B30"/>
    <mergeCell ref="C85:C89"/>
    <mergeCell ref="D85:D89"/>
    <mergeCell ref="E85:E89"/>
    <mergeCell ref="B79:B81"/>
    <mergeCell ref="B85:B89"/>
    <mergeCell ref="C79:C81"/>
    <mergeCell ref="D79:D81"/>
    <mergeCell ref="E79:E81"/>
  </mergeCells>
  <printOptions gridLines="1"/>
  <pageMargins left="0" right="0" top="0" bottom="0" header="0" footer="0.16"/>
  <pageSetup paperSize="9" scale="27" fitToHeight="2" orientation="portrait" r:id="rId1"/>
  <rowBreaks count="7" manualBreakCount="7">
    <brk id="16" min="1" max="14" man="1"/>
    <brk id="52" min="1" max="14" man="1"/>
    <brk id="71" min="1" max="14" man="1"/>
    <brk id="83" min="1" max="14" man="1"/>
    <brk id="94" min="1" max="14" man="1"/>
    <brk id="108" min="1" max="14" man="1"/>
    <brk id="13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2021-08-20T12:58:57Z</cp:lastPrinted>
  <dcterms:created xsi:type="dcterms:W3CDTF">2018-03-12T13:27:15Z</dcterms:created>
  <dcterms:modified xsi:type="dcterms:W3CDTF">2021-08-20T12:59:38Z</dcterms:modified>
</cp:coreProperties>
</file>