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'Лист3'!$A$1:$K$71</definedName>
  </definedNames>
  <calcPr fullCalcOnLoad="1"/>
</workbook>
</file>

<file path=xl/sharedStrings.xml><?xml version="1.0" encoding="utf-8"?>
<sst xmlns="http://schemas.openxmlformats.org/spreadsheetml/2006/main" count="101" uniqueCount="92">
  <si>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</si>
  <si>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</si>
  <si>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</si>
  <si>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</si>
  <si>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</si>
  <si>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</si>
  <si>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</si>
  <si>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</si>
  <si>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</si>
  <si>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</si>
  <si>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</si>
  <si>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</si>
  <si>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</si>
  <si>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</si>
  <si>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</si>
  <si>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</si>
  <si>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</si>
  <si>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</si>
  <si>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</si>
  <si>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</si>
  <si>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</si>
  <si>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</si>
  <si>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</si>
  <si>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</si>
  <si>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</si>
  <si>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</si>
  <si>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</si>
  <si>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</si>
  <si>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</si>
  <si>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</si>
  <si>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</si>
  <si>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</si>
  <si>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</si>
  <si>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</si>
  <si>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</si>
  <si>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</si>
  <si>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</si>
  <si>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</si>
  <si>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</si>
  <si>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</si>
  <si>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</si>
  <si>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</si>
  <si>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</si>
  <si>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</si>
  <si>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</si>
  <si>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</si>
  <si>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</si>
  <si>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</si>
  <si>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</si>
  <si>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</si>
  <si>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</si>
  <si>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</si>
  <si>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</si>
  <si>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</si>
  <si>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</si>
  <si>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</si>
  <si>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</si>
  <si>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</si>
  <si>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</si>
  <si>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</si>
  <si>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</si>
  <si>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</si>
  <si>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</si>
  <si>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</si>
  <si>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</si>
  <si>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</si>
  <si>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</si>
  <si>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</si>
  <si>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</si>
  <si>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</si>
  <si>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</si>
  <si>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</si>
  <si>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</si>
  <si>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</si>
  <si>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</si>
  <si>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</si>
  <si>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</si>
  <si>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</si>
  <si>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</si>
  <si>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</si>
  <si>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</si>
  <si>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</si>
  <si>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</si>
  <si>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</si>
  <si>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</si>
  <si>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</si>
  <si>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</si>
  <si>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 xml:space="preserve">        на розвиток мережі центрів надання адміністративних послуг</t>
  </si>
  <si>
    <t xml:space="preserve"> 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</si>
  <si>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 9 місяців</t>
  </si>
  <si>
    <t>9 місяців</t>
  </si>
  <si>
    <t>Інформація про виконання доходної частини бюджету  Ніжинської міської територіальної громади за 9 місяців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</si>
</sst>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188" fontId="10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88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1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3" fontId="13" fillId="0" borderId="11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81" fontId="6" fillId="0" borderId="33" xfId="0" applyNumberFormat="1" applyFont="1" applyFill="1" applyBorder="1" applyAlignment="1">
      <alignment horizontal="center"/>
    </xf>
    <xf numFmtId="181" fontId="6" fillId="0" borderId="2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33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9"/>
      <c r="L1" s="9"/>
      <c r="M1" s="9"/>
      <c r="N1" s="9"/>
    </row>
    <row r="2" spans="1:14" ht="43.5" customHeight="1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10"/>
      <c r="L2" s="10"/>
      <c r="M2" s="10"/>
      <c r="N2" s="10"/>
    </row>
    <row r="3" spans="1:16" ht="30" customHeight="1" thickBot="1">
      <c r="A3" s="3"/>
      <c r="B3" s="35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0"/>
      <c r="B4" s="52" t="s">
        <v>11</v>
      </c>
      <c r="C4" s="52" t="s">
        <v>32</v>
      </c>
      <c r="D4" s="52" t="s">
        <v>11</v>
      </c>
      <c r="E4" s="52" t="s">
        <v>11</v>
      </c>
      <c r="F4" s="56" t="s">
        <v>9</v>
      </c>
      <c r="G4" s="21" t="s">
        <v>33</v>
      </c>
      <c r="H4" s="63" t="s">
        <v>62</v>
      </c>
      <c r="I4" s="64"/>
      <c r="J4" s="27" t="s">
        <v>33</v>
      </c>
      <c r="K4" s="29" t="s">
        <v>41</v>
      </c>
    </row>
    <row r="5" spans="1:11" ht="21.75" customHeight="1">
      <c r="A5" s="61"/>
      <c r="B5" s="53" t="s">
        <v>8</v>
      </c>
      <c r="C5" s="53" t="s">
        <v>18</v>
      </c>
      <c r="D5" s="53" t="s">
        <v>8</v>
      </c>
      <c r="E5" s="53" t="s">
        <v>8</v>
      </c>
      <c r="F5" s="57" t="s">
        <v>18</v>
      </c>
      <c r="G5" s="22" t="s">
        <v>47</v>
      </c>
      <c r="H5" s="65"/>
      <c r="I5" s="66"/>
      <c r="J5" s="28" t="s">
        <v>19</v>
      </c>
      <c r="K5" s="30" t="s">
        <v>42</v>
      </c>
    </row>
    <row r="6" spans="1:11" ht="22.5" customHeight="1">
      <c r="A6" s="61"/>
      <c r="B6" s="53" t="s">
        <v>77</v>
      </c>
      <c r="C6" s="54" t="s">
        <v>89</v>
      </c>
      <c r="D6" s="53" t="s">
        <v>77</v>
      </c>
      <c r="E6" s="53" t="s">
        <v>90</v>
      </c>
      <c r="F6" s="57" t="s">
        <v>89</v>
      </c>
      <c r="G6" s="22" t="s">
        <v>45</v>
      </c>
      <c r="H6" s="67"/>
      <c r="I6" s="68"/>
      <c r="J6" s="28" t="s">
        <v>31</v>
      </c>
      <c r="K6" s="30" t="s">
        <v>81</v>
      </c>
    </row>
    <row r="7" spans="1:11" ht="54" customHeight="1">
      <c r="A7" s="62"/>
      <c r="B7" s="55" t="s">
        <v>44</v>
      </c>
      <c r="C7" s="54" t="s">
        <v>78</v>
      </c>
      <c r="D7" s="55" t="s">
        <v>22</v>
      </c>
      <c r="E7" s="55" t="s">
        <v>79</v>
      </c>
      <c r="F7" s="58" t="s">
        <v>79</v>
      </c>
      <c r="G7" s="24" t="s">
        <v>46</v>
      </c>
      <c r="H7" s="25" t="s">
        <v>63</v>
      </c>
      <c r="I7" s="26" t="s">
        <v>60</v>
      </c>
      <c r="J7" s="23" t="s">
        <v>80</v>
      </c>
      <c r="K7" s="30" t="s">
        <v>43</v>
      </c>
    </row>
    <row r="8" spans="1:11" ht="23.25" customHeight="1">
      <c r="A8" s="71" t="s">
        <v>86</v>
      </c>
      <c r="B8" s="73"/>
      <c r="C8" s="75"/>
      <c r="D8" s="75"/>
      <c r="E8" s="75"/>
      <c r="F8" s="75"/>
      <c r="G8" s="75"/>
      <c r="H8" s="75"/>
      <c r="I8" s="75"/>
      <c r="J8" s="75"/>
      <c r="K8" s="77"/>
    </row>
    <row r="9" spans="1:11" ht="24" customHeight="1">
      <c r="A9" s="72"/>
      <c r="B9" s="74"/>
      <c r="C9" s="76"/>
      <c r="D9" s="76"/>
      <c r="E9" s="76"/>
      <c r="F9" s="76"/>
      <c r="G9" s="76"/>
      <c r="H9" s="76"/>
      <c r="I9" s="76"/>
      <c r="J9" s="76"/>
      <c r="K9" s="78"/>
    </row>
    <row r="10" spans="1:11" ht="24.75" customHeight="1">
      <c r="A10" s="34" t="s">
        <v>74</v>
      </c>
      <c r="B10" s="12">
        <v>250438600</v>
      </c>
      <c r="C10" s="12">
        <v>144221240.23</v>
      </c>
      <c r="D10" s="12">
        <v>250438600</v>
      </c>
      <c r="E10" s="12">
        <v>187828900</v>
      </c>
      <c r="F10" s="12">
        <v>177089887.73</v>
      </c>
      <c r="G10" s="12">
        <f aca="true" t="shared" si="0" ref="G10:G54">F10-B10</f>
        <v>-73348712.27000001</v>
      </c>
      <c r="H10" s="12">
        <f>F10-E10</f>
        <v>-10739012.27000001</v>
      </c>
      <c r="I10" s="13">
        <f>IF(E10=0,0,F10/E10*100)</f>
        <v>94.2825559485255</v>
      </c>
      <c r="J10" s="12">
        <f aca="true" t="shared" si="1" ref="J10:J54">F10-C10</f>
        <v>32868647.5</v>
      </c>
      <c r="K10" s="37">
        <f aca="true" t="shared" si="2" ref="K10:K54">D10-B10</f>
        <v>0</v>
      </c>
    </row>
    <row r="11" spans="1:11" ht="24.75" customHeight="1">
      <c r="A11" s="34" t="s">
        <v>6</v>
      </c>
      <c r="B11" s="12">
        <v>806100</v>
      </c>
      <c r="C11" s="12">
        <v>563476.99</v>
      </c>
      <c r="D11" s="12">
        <v>806100</v>
      </c>
      <c r="E11" s="12">
        <v>604500</v>
      </c>
      <c r="F11" s="12">
        <v>253289.88</v>
      </c>
      <c r="G11" s="12">
        <f t="shared" si="0"/>
        <v>-552810.12</v>
      </c>
      <c r="H11" s="12">
        <f aca="true" t="shared" si="3" ref="H11:H40">F11-E11</f>
        <v>-351210.12</v>
      </c>
      <c r="I11" s="13">
        <f aca="true" t="shared" si="4" ref="I11:I32">IF(E11=0,0,F11/E11*100)</f>
        <v>41.900724565756825</v>
      </c>
      <c r="J11" s="12">
        <f t="shared" si="1"/>
        <v>-310187.11</v>
      </c>
      <c r="K11" s="37">
        <f t="shared" si="2"/>
        <v>0</v>
      </c>
    </row>
    <row r="12" spans="1:11" ht="91.5" customHeight="1">
      <c r="A12" s="38" t="s">
        <v>54</v>
      </c>
      <c r="B12" s="39">
        <v>0</v>
      </c>
      <c r="C12" s="12">
        <v>216.72</v>
      </c>
      <c r="D12" s="12">
        <v>0</v>
      </c>
      <c r="E12" s="12">
        <v>0</v>
      </c>
      <c r="F12" s="12">
        <v>596.51</v>
      </c>
      <c r="G12" s="12">
        <f t="shared" si="0"/>
        <v>596.51</v>
      </c>
      <c r="H12" s="12">
        <f t="shared" si="3"/>
        <v>596.51</v>
      </c>
      <c r="I12" s="13">
        <f t="shared" si="4"/>
        <v>0</v>
      </c>
      <c r="J12" s="12">
        <f t="shared" si="1"/>
        <v>379.78999999999996</v>
      </c>
      <c r="K12" s="37">
        <f t="shared" si="2"/>
        <v>0</v>
      </c>
    </row>
    <row r="13" spans="1:11" ht="68.25" customHeight="1">
      <c r="A13" s="38" t="s">
        <v>69</v>
      </c>
      <c r="B13" s="39">
        <v>0</v>
      </c>
      <c r="C13" s="12">
        <v>62269.07</v>
      </c>
      <c r="D13" s="12">
        <v>33000</v>
      </c>
      <c r="E13" s="12">
        <v>8200</v>
      </c>
      <c r="F13" s="12">
        <v>59828.36</v>
      </c>
      <c r="G13" s="12">
        <f t="shared" si="0"/>
        <v>59828.36</v>
      </c>
      <c r="H13" s="12">
        <f t="shared" si="3"/>
        <v>51628.36</v>
      </c>
      <c r="I13" s="13">
        <f t="shared" si="4"/>
        <v>729.6141463414634</v>
      </c>
      <c r="J13" s="12">
        <f t="shared" si="1"/>
        <v>-2440.709999999999</v>
      </c>
      <c r="K13" s="37">
        <f t="shared" si="2"/>
        <v>33000</v>
      </c>
    </row>
    <row r="14" spans="1:11" ht="48" customHeight="1">
      <c r="A14" s="38" t="s">
        <v>39</v>
      </c>
      <c r="B14" s="39">
        <v>3055700</v>
      </c>
      <c r="C14" s="12">
        <v>2160030.69</v>
      </c>
      <c r="D14" s="12">
        <v>3055700</v>
      </c>
      <c r="E14" s="12">
        <v>2291900</v>
      </c>
      <c r="F14" s="12">
        <v>1645938.59</v>
      </c>
      <c r="G14" s="12">
        <f t="shared" si="0"/>
        <v>-1409761.41</v>
      </c>
      <c r="H14" s="12">
        <f t="shared" si="3"/>
        <v>-645961.4099999999</v>
      </c>
      <c r="I14" s="13">
        <f t="shared" si="4"/>
        <v>71.81546271652341</v>
      </c>
      <c r="J14" s="12">
        <f t="shared" si="1"/>
        <v>-514092.09999999986</v>
      </c>
      <c r="K14" s="37">
        <f t="shared" si="2"/>
        <v>0</v>
      </c>
    </row>
    <row r="15" spans="1:11" ht="48" customHeight="1">
      <c r="A15" s="38" t="s">
        <v>40</v>
      </c>
      <c r="B15" s="39">
        <v>10702000</v>
      </c>
      <c r="C15" s="12">
        <v>7562675.5</v>
      </c>
      <c r="D15" s="12">
        <v>10702000</v>
      </c>
      <c r="E15" s="12">
        <v>8026500</v>
      </c>
      <c r="F15" s="12">
        <v>5589919.02</v>
      </c>
      <c r="G15" s="12">
        <f t="shared" si="0"/>
        <v>-5112080.98</v>
      </c>
      <c r="H15" s="12">
        <f t="shared" si="3"/>
        <v>-2436580.9800000004</v>
      </c>
      <c r="I15" s="13">
        <f t="shared" si="4"/>
        <v>69.643294337507</v>
      </c>
      <c r="J15" s="12">
        <f t="shared" si="1"/>
        <v>-1972756.4800000004</v>
      </c>
      <c r="K15" s="37">
        <f t="shared" si="2"/>
        <v>0</v>
      </c>
    </row>
    <row r="16" spans="1:11" ht="44.25" customHeight="1">
      <c r="A16" s="40" t="s">
        <v>30</v>
      </c>
      <c r="B16" s="41">
        <v>11292800</v>
      </c>
      <c r="C16" s="12">
        <v>7829458.3</v>
      </c>
      <c r="D16" s="12">
        <v>11292800</v>
      </c>
      <c r="E16" s="12">
        <v>8469600</v>
      </c>
      <c r="F16" s="12">
        <v>9230278.4</v>
      </c>
      <c r="G16" s="12">
        <f t="shared" si="0"/>
        <v>-2062521.5999999996</v>
      </c>
      <c r="H16" s="12">
        <f t="shared" si="3"/>
        <v>760678.4000000004</v>
      </c>
      <c r="I16" s="13">
        <f t="shared" si="4"/>
        <v>108.98127892698592</v>
      </c>
      <c r="J16" s="12">
        <f t="shared" si="1"/>
        <v>1400820.1000000006</v>
      </c>
      <c r="K16" s="37">
        <f t="shared" si="2"/>
        <v>0</v>
      </c>
    </row>
    <row r="17" spans="1:11" ht="45.75" customHeight="1">
      <c r="A17" s="42" t="s">
        <v>29</v>
      </c>
      <c r="B17" s="41">
        <v>0</v>
      </c>
      <c r="C17" s="12">
        <v>1174809.56</v>
      </c>
      <c r="D17" s="12">
        <v>1177000</v>
      </c>
      <c r="E17" s="12">
        <v>294200</v>
      </c>
      <c r="F17" s="12">
        <v>1599316.62</v>
      </c>
      <c r="G17" s="12">
        <f t="shared" si="0"/>
        <v>1599316.62</v>
      </c>
      <c r="H17" s="12">
        <f t="shared" si="3"/>
        <v>1305116.62</v>
      </c>
      <c r="I17" s="13">
        <f t="shared" si="4"/>
        <v>543.6154384772263</v>
      </c>
      <c r="J17" s="12">
        <f t="shared" si="1"/>
        <v>424507.06000000006</v>
      </c>
      <c r="K17" s="37">
        <f t="shared" si="2"/>
        <v>1177000</v>
      </c>
    </row>
    <row r="18" spans="1:11" ht="71.25" customHeight="1">
      <c r="A18" s="42" t="s">
        <v>73</v>
      </c>
      <c r="B18" s="41">
        <v>0</v>
      </c>
      <c r="C18" s="12">
        <v>0</v>
      </c>
      <c r="D18" s="12">
        <v>2000</v>
      </c>
      <c r="E18" s="12">
        <v>500</v>
      </c>
      <c r="F18" s="12">
        <v>2594</v>
      </c>
      <c r="G18" s="12">
        <f t="shared" si="0"/>
        <v>2594</v>
      </c>
      <c r="H18" s="12">
        <f t="shared" si="3"/>
        <v>2094</v>
      </c>
      <c r="I18" s="13">
        <f t="shared" si="4"/>
        <v>518.8</v>
      </c>
      <c r="J18" s="12">
        <f t="shared" si="1"/>
        <v>2594</v>
      </c>
      <c r="K18" s="37">
        <f t="shared" si="2"/>
        <v>2000</v>
      </c>
    </row>
    <row r="19" spans="1:11" ht="25.5" customHeight="1">
      <c r="A19" s="34" t="s">
        <v>15</v>
      </c>
      <c r="B19" s="12">
        <v>59200</v>
      </c>
      <c r="C19" s="12">
        <v>42900.87</v>
      </c>
      <c r="D19" s="12">
        <v>59200</v>
      </c>
      <c r="E19" s="12">
        <v>44400</v>
      </c>
      <c r="F19" s="12">
        <v>378422.1</v>
      </c>
      <c r="G19" s="12">
        <f t="shared" si="0"/>
        <v>319222.1</v>
      </c>
      <c r="H19" s="12">
        <f t="shared" si="3"/>
        <v>334022.1</v>
      </c>
      <c r="I19" s="13">
        <f t="shared" si="4"/>
        <v>852.302027027027</v>
      </c>
      <c r="J19" s="12">
        <f t="shared" si="1"/>
        <v>335521.23</v>
      </c>
      <c r="K19" s="37">
        <f t="shared" si="2"/>
        <v>0</v>
      </c>
    </row>
    <row r="20" spans="1:11" ht="69" customHeight="1">
      <c r="A20" s="43" t="s">
        <v>55</v>
      </c>
      <c r="B20" s="12">
        <v>0</v>
      </c>
      <c r="C20" s="12">
        <v>105400</v>
      </c>
      <c r="D20" s="12">
        <v>68000</v>
      </c>
      <c r="E20" s="12">
        <v>17000</v>
      </c>
      <c r="F20" s="12">
        <v>68006.77</v>
      </c>
      <c r="G20" s="12">
        <f t="shared" si="0"/>
        <v>68006.77</v>
      </c>
      <c r="H20" s="12">
        <f t="shared" si="3"/>
        <v>51006.770000000004</v>
      </c>
      <c r="I20" s="13">
        <f t="shared" si="4"/>
        <v>400.0398235294118</v>
      </c>
      <c r="J20" s="12">
        <f t="shared" si="1"/>
        <v>-37393.229999999996</v>
      </c>
      <c r="K20" s="37">
        <f t="shared" si="2"/>
        <v>68000</v>
      </c>
    </row>
    <row r="21" spans="1:11" ht="50.25" customHeight="1">
      <c r="A21" s="38" t="s">
        <v>20</v>
      </c>
      <c r="B21" s="41">
        <v>145700</v>
      </c>
      <c r="C21" s="12">
        <v>99562</v>
      </c>
      <c r="D21" s="12">
        <v>145700</v>
      </c>
      <c r="E21" s="12">
        <v>109200</v>
      </c>
      <c r="F21" s="12">
        <v>117531</v>
      </c>
      <c r="G21" s="12">
        <f t="shared" si="0"/>
        <v>-28169</v>
      </c>
      <c r="H21" s="12">
        <f t="shared" si="3"/>
        <v>8331</v>
      </c>
      <c r="I21" s="13">
        <f t="shared" si="4"/>
        <v>107.62912087912089</v>
      </c>
      <c r="J21" s="12">
        <f t="shared" si="1"/>
        <v>17969</v>
      </c>
      <c r="K21" s="37">
        <f t="shared" si="2"/>
        <v>0</v>
      </c>
    </row>
    <row r="22" spans="1:12" ht="25.5" customHeight="1">
      <c r="A22" s="43" t="s">
        <v>13</v>
      </c>
      <c r="B22" s="12">
        <v>2327100</v>
      </c>
      <c r="C22" s="12">
        <v>1799726.53</v>
      </c>
      <c r="D22" s="12">
        <v>2327100</v>
      </c>
      <c r="E22" s="12">
        <v>1745400</v>
      </c>
      <c r="F22" s="12">
        <v>2301306.93</v>
      </c>
      <c r="G22" s="12">
        <f t="shared" si="0"/>
        <v>-25793.069999999832</v>
      </c>
      <c r="H22" s="12">
        <f t="shared" si="3"/>
        <v>555906.9300000002</v>
      </c>
      <c r="I22" s="13">
        <f t="shared" si="4"/>
        <v>131.84982983843244</v>
      </c>
      <c r="J22" s="12">
        <f t="shared" si="1"/>
        <v>501580.40000000014</v>
      </c>
      <c r="K22" s="37">
        <f t="shared" si="2"/>
        <v>0</v>
      </c>
      <c r="L22" s="5"/>
    </row>
    <row r="23" spans="1:11" ht="48" customHeight="1">
      <c r="A23" s="43" t="s">
        <v>21</v>
      </c>
      <c r="B23" s="44">
        <v>294300</v>
      </c>
      <c r="C23" s="12">
        <v>187073</v>
      </c>
      <c r="D23" s="12">
        <v>294300</v>
      </c>
      <c r="E23" s="12">
        <v>220700</v>
      </c>
      <c r="F23" s="12">
        <v>322316.85</v>
      </c>
      <c r="G23" s="12">
        <f t="shared" si="0"/>
        <v>28016.849999999977</v>
      </c>
      <c r="H23" s="12">
        <f t="shared" si="3"/>
        <v>101616.84999999998</v>
      </c>
      <c r="I23" s="13">
        <f t="shared" si="4"/>
        <v>146.0429768917082</v>
      </c>
      <c r="J23" s="12">
        <f t="shared" si="1"/>
        <v>135243.84999999998</v>
      </c>
      <c r="K23" s="37">
        <f t="shared" si="2"/>
        <v>0</v>
      </c>
    </row>
    <row r="24" spans="1:11" ht="121.5" customHeight="1">
      <c r="A24" s="45" t="s">
        <v>72</v>
      </c>
      <c r="B24" s="44">
        <v>0</v>
      </c>
      <c r="C24" s="12">
        <v>0</v>
      </c>
      <c r="D24" s="12">
        <v>1000</v>
      </c>
      <c r="E24" s="12">
        <v>200</v>
      </c>
      <c r="F24" s="12">
        <v>1140</v>
      </c>
      <c r="G24" s="12">
        <f t="shared" si="0"/>
        <v>1140</v>
      </c>
      <c r="H24" s="12">
        <f t="shared" si="3"/>
        <v>940</v>
      </c>
      <c r="I24" s="13">
        <f t="shared" si="4"/>
        <v>570</v>
      </c>
      <c r="J24" s="12">
        <f t="shared" si="1"/>
        <v>1140</v>
      </c>
      <c r="K24" s="37">
        <f t="shared" si="2"/>
        <v>1000</v>
      </c>
    </row>
    <row r="25" spans="1:13" ht="68.25" customHeight="1">
      <c r="A25" s="43" t="s">
        <v>61</v>
      </c>
      <c r="B25" s="12">
        <v>1000000</v>
      </c>
      <c r="C25" s="12">
        <v>1995875.79</v>
      </c>
      <c r="D25" s="12">
        <v>1756000</v>
      </c>
      <c r="E25" s="12">
        <v>939000</v>
      </c>
      <c r="F25" s="12">
        <v>1921490.06</v>
      </c>
      <c r="G25" s="12">
        <f t="shared" si="0"/>
        <v>921490.06</v>
      </c>
      <c r="H25" s="12">
        <f t="shared" si="3"/>
        <v>982490.06</v>
      </c>
      <c r="I25" s="13">
        <f t="shared" si="4"/>
        <v>204.63152928647497</v>
      </c>
      <c r="J25" s="12">
        <f t="shared" si="1"/>
        <v>-74385.72999999998</v>
      </c>
      <c r="K25" s="37">
        <f t="shared" si="2"/>
        <v>756000</v>
      </c>
      <c r="L25" s="5"/>
      <c r="M25" s="5"/>
    </row>
    <row r="26" spans="1:13" ht="24.75" customHeight="1">
      <c r="A26" s="46" t="s">
        <v>12</v>
      </c>
      <c r="B26" s="39">
        <v>81600</v>
      </c>
      <c r="C26" s="12">
        <v>60859.85</v>
      </c>
      <c r="D26" s="12">
        <v>81600</v>
      </c>
      <c r="E26" s="12">
        <v>61200</v>
      </c>
      <c r="F26" s="12">
        <v>55790.08</v>
      </c>
      <c r="G26" s="12">
        <f t="shared" si="0"/>
        <v>-25809.92</v>
      </c>
      <c r="H26" s="12">
        <f t="shared" si="3"/>
        <v>-5409.919999999998</v>
      </c>
      <c r="I26" s="13">
        <f t="shared" si="4"/>
        <v>91.1602614379085</v>
      </c>
      <c r="J26" s="12">
        <f t="shared" si="1"/>
        <v>-5069.769999999997</v>
      </c>
      <c r="K26" s="37">
        <f t="shared" si="2"/>
        <v>0</v>
      </c>
      <c r="L26" s="5"/>
      <c r="M26" s="5"/>
    </row>
    <row r="27" spans="1:13" ht="24.75" customHeight="1">
      <c r="A27" s="34" t="s">
        <v>4</v>
      </c>
      <c r="B27" s="12">
        <v>1474000</v>
      </c>
      <c r="C27" s="12">
        <v>1261621.46</v>
      </c>
      <c r="D27" s="12">
        <v>1498000</v>
      </c>
      <c r="E27" s="12">
        <v>1111500</v>
      </c>
      <c r="F27" s="12">
        <v>1291619.44</v>
      </c>
      <c r="G27" s="12">
        <f t="shared" si="0"/>
        <v>-182380.56000000006</v>
      </c>
      <c r="H27" s="12">
        <f t="shared" si="3"/>
        <v>180119.43999999994</v>
      </c>
      <c r="I27" s="13">
        <f t="shared" si="4"/>
        <v>116.20507782276204</v>
      </c>
      <c r="J27" s="12">
        <f t="shared" si="1"/>
        <v>29997.97999999998</v>
      </c>
      <c r="K27" s="37">
        <f t="shared" si="2"/>
        <v>24000</v>
      </c>
      <c r="L27" s="5"/>
      <c r="M27" s="5"/>
    </row>
    <row r="28" spans="1:13" ht="24.75" customHeight="1" hidden="1">
      <c r="A28" s="34" t="s">
        <v>76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f t="shared" si="0"/>
        <v>0</v>
      </c>
      <c r="H28" s="12">
        <f t="shared" si="3"/>
        <v>0</v>
      </c>
      <c r="I28" s="13">
        <f t="shared" si="4"/>
        <v>0</v>
      </c>
      <c r="J28" s="12">
        <f t="shared" si="1"/>
        <v>0</v>
      </c>
      <c r="K28" s="37">
        <f t="shared" si="2"/>
        <v>0</v>
      </c>
      <c r="L28" s="5"/>
      <c r="M28" s="5"/>
    </row>
    <row r="29" spans="1:13" ht="114.75" customHeight="1">
      <c r="A29" s="43" t="s">
        <v>85</v>
      </c>
      <c r="B29" s="12">
        <v>0</v>
      </c>
      <c r="C29" s="12">
        <v>0</v>
      </c>
      <c r="D29" s="12">
        <v>161000</v>
      </c>
      <c r="E29" s="12">
        <v>40200</v>
      </c>
      <c r="F29" s="12">
        <v>271310.71</v>
      </c>
      <c r="G29" s="12">
        <f t="shared" si="0"/>
        <v>271310.71</v>
      </c>
      <c r="H29" s="12">
        <f t="shared" si="3"/>
        <v>231110.71000000002</v>
      </c>
      <c r="I29" s="13">
        <f t="shared" si="4"/>
        <v>674.9022636815921</v>
      </c>
      <c r="J29" s="12">
        <f t="shared" si="1"/>
        <v>271310.71</v>
      </c>
      <c r="K29" s="37">
        <f t="shared" si="2"/>
        <v>161000</v>
      </c>
      <c r="L29" s="5"/>
      <c r="M29" s="5"/>
    </row>
    <row r="30" spans="1:13" ht="1.5" customHeight="1" hidden="1">
      <c r="A30" s="34" t="s">
        <v>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f t="shared" si="3"/>
        <v>0</v>
      </c>
      <c r="I30" s="13">
        <f t="shared" si="4"/>
        <v>0</v>
      </c>
      <c r="J30" s="12">
        <f t="shared" si="1"/>
        <v>0</v>
      </c>
      <c r="K30" s="37">
        <f t="shared" si="2"/>
        <v>0</v>
      </c>
      <c r="L30" s="5"/>
      <c r="M30" s="5"/>
    </row>
    <row r="31" spans="1:13" ht="0.75" customHeight="1" hidden="1">
      <c r="A31" s="43" t="s">
        <v>10</v>
      </c>
      <c r="B31" s="44">
        <v>0</v>
      </c>
      <c r="C31" s="12">
        <v>0</v>
      </c>
      <c r="D31" s="12">
        <v>0</v>
      </c>
      <c r="E31" s="12">
        <v>0</v>
      </c>
      <c r="F31" s="12">
        <v>0</v>
      </c>
      <c r="G31" s="12">
        <f t="shared" si="0"/>
        <v>0</v>
      </c>
      <c r="H31" s="12">
        <f t="shared" si="3"/>
        <v>0</v>
      </c>
      <c r="I31" s="13">
        <f t="shared" si="4"/>
        <v>0</v>
      </c>
      <c r="J31" s="12">
        <f t="shared" si="1"/>
        <v>0</v>
      </c>
      <c r="K31" s="37">
        <f t="shared" si="2"/>
        <v>0</v>
      </c>
      <c r="L31" s="5"/>
      <c r="M31" s="5"/>
    </row>
    <row r="32" spans="1:13" ht="24.75" customHeight="1">
      <c r="A32" s="34" t="s">
        <v>7</v>
      </c>
      <c r="B32" s="12">
        <v>0</v>
      </c>
      <c r="C32" s="12">
        <v>2707.39</v>
      </c>
      <c r="D32" s="12">
        <v>0</v>
      </c>
      <c r="E32" s="12">
        <v>0</v>
      </c>
      <c r="F32" s="12">
        <v>0</v>
      </c>
      <c r="G32" s="12">
        <f t="shared" si="0"/>
        <v>0</v>
      </c>
      <c r="H32" s="12">
        <f t="shared" si="3"/>
        <v>0</v>
      </c>
      <c r="I32" s="13">
        <f t="shared" si="4"/>
        <v>0</v>
      </c>
      <c r="J32" s="12">
        <f t="shared" si="1"/>
        <v>-2707.39</v>
      </c>
      <c r="K32" s="37">
        <f t="shared" si="2"/>
        <v>0</v>
      </c>
      <c r="L32" s="5"/>
      <c r="M32" s="5"/>
    </row>
    <row r="33" spans="1:13" ht="24.75" customHeight="1">
      <c r="A33" s="36" t="s">
        <v>17</v>
      </c>
      <c r="B33" s="14">
        <f>B34+B38+B39+B40</f>
        <v>104944000</v>
      </c>
      <c r="C33" s="14">
        <f>C34+C38+C39+C40</f>
        <v>94228901.22</v>
      </c>
      <c r="D33" s="14">
        <f>D34+D38+D39+D40</f>
        <v>145022000</v>
      </c>
      <c r="E33" s="14">
        <f>E34+E38+E39+E40</f>
        <v>90114900</v>
      </c>
      <c r="F33" s="14">
        <f>F34+F38+F39+F40</f>
        <v>111073790.99000001</v>
      </c>
      <c r="G33" s="14">
        <f t="shared" si="0"/>
        <v>6129790.99000001</v>
      </c>
      <c r="H33" s="14">
        <f t="shared" si="3"/>
        <v>20958890.99000001</v>
      </c>
      <c r="I33" s="15">
        <f aca="true" t="shared" si="5" ref="I33:I69">IF(E33=0,0,F33/E33*100)</f>
        <v>123.2579639881973</v>
      </c>
      <c r="J33" s="14">
        <f t="shared" si="1"/>
        <v>16844889.77000001</v>
      </c>
      <c r="K33" s="47">
        <f t="shared" si="2"/>
        <v>40078000</v>
      </c>
      <c r="L33" s="5"/>
      <c r="M33" s="5"/>
    </row>
    <row r="34" spans="1:13" ht="24" customHeight="1">
      <c r="A34" s="46" t="s">
        <v>26</v>
      </c>
      <c r="B34" s="39">
        <f>B35+B36+B37</f>
        <v>57739200</v>
      </c>
      <c r="C34" s="12">
        <f>C35+C36+C37</f>
        <v>66458063.32000001</v>
      </c>
      <c r="D34" s="12">
        <f>D35+D36+D37</f>
        <v>97817200</v>
      </c>
      <c r="E34" s="12">
        <f>E35+E36+E37</f>
        <v>54711400</v>
      </c>
      <c r="F34" s="12">
        <f>F35+F36+F37</f>
        <v>76462469.86</v>
      </c>
      <c r="G34" s="12">
        <f t="shared" si="0"/>
        <v>18723269.86</v>
      </c>
      <c r="H34" s="12">
        <f t="shared" si="3"/>
        <v>21751069.86</v>
      </c>
      <c r="I34" s="13">
        <f t="shared" si="5"/>
        <v>139.7560103744375</v>
      </c>
      <c r="J34" s="12">
        <f t="shared" si="1"/>
        <v>10004406.539999992</v>
      </c>
      <c r="K34" s="37">
        <f t="shared" si="2"/>
        <v>40078000</v>
      </c>
      <c r="L34" s="5"/>
      <c r="M34" s="5"/>
    </row>
    <row r="35" spans="1:13" ht="48" customHeight="1">
      <c r="A35" s="38" t="s">
        <v>25</v>
      </c>
      <c r="B35" s="41">
        <v>9276400</v>
      </c>
      <c r="C35" s="12">
        <v>5214148.17</v>
      </c>
      <c r="D35" s="12">
        <v>9276400</v>
      </c>
      <c r="E35" s="12">
        <v>6957300</v>
      </c>
      <c r="F35" s="12">
        <v>6343721.54</v>
      </c>
      <c r="G35" s="12">
        <f t="shared" si="0"/>
        <v>-2932678.46</v>
      </c>
      <c r="H35" s="12">
        <f t="shared" si="3"/>
        <v>-613578.46</v>
      </c>
      <c r="I35" s="13">
        <f t="shared" si="5"/>
        <v>91.1807962859155</v>
      </c>
      <c r="J35" s="12">
        <f t="shared" si="1"/>
        <v>1129573.37</v>
      </c>
      <c r="K35" s="37">
        <f t="shared" si="2"/>
        <v>0</v>
      </c>
      <c r="L35" s="5"/>
      <c r="M35" s="5"/>
    </row>
    <row r="36" spans="1:13" ht="24" customHeight="1">
      <c r="A36" s="48" t="s">
        <v>14</v>
      </c>
      <c r="B36" s="39">
        <v>48337800</v>
      </c>
      <c r="C36" s="12">
        <v>61153957.02</v>
      </c>
      <c r="D36" s="12">
        <v>88415800</v>
      </c>
      <c r="E36" s="12">
        <v>47660400</v>
      </c>
      <c r="F36" s="12">
        <v>70039498.32</v>
      </c>
      <c r="G36" s="12">
        <f t="shared" si="0"/>
        <v>21701698.319999993</v>
      </c>
      <c r="H36" s="12">
        <f t="shared" si="3"/>
        <v>22379098.319999993</v>
      </c>
      <c r="I36" s="13">
        <f t="shared" si="5"/>
        <v>146.9553304630259</v>
      </c>
      <c r="J36" s="12">
        <f t="shared" si="1"/>
        <v>8885541.29999999</v>
      </c>
      <c r="K36" s="37">
        <f t="shared" si="2"/>
        <v>40078000</v>
      </c>
      <c r="L36" s="5"/>
      <c r="M36" s="5"/>
    </row>
    <row r="37" spans="1:13" ht="24" customHeight="1">
      <c r="A37" s="48" t="s">
        <v>23</v>
      </c>
      <c r="B37" s="39">
        <v>125000</v>
      </c>
      <c r="C37" s="12">
        <v>89958.13</v>
      </c>
      <c r="D37" s="12">
        <v>125000</v>
      </c>
      <c r="E37" s="12">
        <v>93700</v>
      </c>
      <c r="F37" s="12">
        <v>79250</v>
      </c>
      <c r="G37" s="12">
        <f t="shared" si="0"/>
        <v>-45750</v>
      </c>
      <c r="H37" s="12">
        <f t="shared" si="3"/>
        <v>-14450</v>
      </c>
      <c r="I37" s="13">
        <f t="shared" si="5"/>
        <v>84.57844183564568</v>
      </c>
      <c r="J37" s="12">
        <f t="shared" si="1"/>
        <v>-10708.130000000005</v>
      </c>
      <c r="K37" s="37">
        <f t="shared" si="2"/>
        <v>0</v>
      </c>
      <c r="L37" s="5"/>
      <c r="M37" s="5"/>
    </row>
    <row r="38" spans="1:13" ht="24" customHeight="1">
      <c r="A38" s="46" t="s">
        <v>75</v>
      </c>
      <c r="B38" s="39">
        <v>131200</v>
      </c>
      <c r="C38" s="12">
        <v>71446.32</v>
      </c>
      <c r="D38" s="12">
        <v>131200</v>
      </c>
      <c r="E38" s="12">
        <v>98400</v>
      </c>
      <c r="F38" s="12">
        <v>74917.15</v>
      </c>
      <c r="G38" s="12">
        <f t="shared" si="0"/>
        <v>-56282.850000000006</v>
      </c>
      <c r="H38" s="12">
        <f t="shared" si="3"/>
        <v>-23482.850000000006</v>
      </c>
      <c r="I38" s="13">
        <f t="shared" si="5"/>
        <v>76.1353150406504</v>
      </c>
      <c r="J38" s="12">
        <f t="shared" si="1"/>
        <v>3470.829999999987</v>
      </c>
      <c r="K38" s="37">
        <f t="shared" si="2"/>
        <v>0</v>
      </c>
      <c r="L38" s="5"/>
      <c r="M38" s="5"/>
    </row>
    <row r="39" spans="1:11" ht="24" customHeight="1">
      <c r="A39" s="46" t="s">
        <v>27</v>
      </c>
      <c r="B39" s="39">
        <v>74200</v>
      </c>
      <c r="C39" s="12">
        <v>39355</v>
      </c>
      <c r="D39" s="12">
        <v>74200</v>
      </c>
      <c r="E39" s="12">
        <v>55600</v>
      </c>
      <c r="F39" s="12">
        <v>70071</v>
      </c>
      <c r="G39" s="12">
        <f t="shared" si="0"/>
        <v>-4129</v>
      </c>
      <c r="H39" s="12">
        <f t="shared" si="3"/>
        <v>14471</v>
      </c>
      <c r="I39" s="13">
        <f t="shared" si="5"/>
        <v>126.02697841726618</v>
      </c>
      <c r="J39" s="12">
        <f t="shared" si="1"/>
        <v>30716</v>
      </c>
      <c r="K39" s="37">
        <f t="shared" si="2"/>
        <v>0</v>
      </c>
    </row>
    <row r="40" spans="1:11" ht="24" customHeight="1">
      <c r="A40" s="34" t="s">
        <v>28</v>
      </c>
      <c r="B40" s="12">
        <v>46999400</v>
      </c>
      <c r="C40" s="12">
        <v>27660036.58</v>
      </c>
      <c r="D40" s="12">
        <v>46999400</v>
      </c>
      <c r="E40" s="12">
        <v>35249500</v>
      </c>
      <c r="F40" s="12">
        <v>34466332.98</v>
      </c>
      <c r="G40" s="12">
        <f t="shared" si="0"/>
        <v>-12533067.020000003</v>
      </c>
      <c r="H40" s="12">
        <f t="shared" si="3"/>
        <v>-783167.0200000033</v>
      </c>
      <c r="I40" s="13">
        <f t="shared" si="5"/>
        <v>97.77821807401523</v>
      </c>
      <c r="J40" s="12">
        <f t="shared" si="1"/>
        <v>6806296.3999999985</v>
      </c>
      <c r="K40" s="37">
        <f t="shared" si="2"/>
        <v>0</v>
      </c>
    </row>
    <row r="41" spans="1:11" ht="24.75" customHeight="1">
      <c r="A41" s="36" t="s">
        <v>84</v>
      </c>
      <c r="B41" s="14">
        <f>B10+B11+B12+B13+B14+B15+B16+B17+B18+B19+B20+B21+B22+B23+B24+B25+B26+B27+B28+B29+B30+B31+B32+B33</f>
        <v>386621100</v>
      </c>
      <c r="C41" s="14">
        <f>C10+C11+C12+C13+C14+C15+C16+C17+C18+C19+C20+C21+C22+C23+C24+C25+C26+C27+C28+C29+C30+C31+C32+C33</f>
        <v>263358805.17</v>
      </c>
      <c r="D41" s="14">
        <f>D10+D11+D12+D13+D14+D15+D16+D17+D18+D19+D20+D21+D22+D23+D24+D25+D26+D27+D28+D29+D30+D31+D32+D33</f>
        <v>428921100</v>
      </c>
      <c r="E41" s="14">
        <f>E10+E11+E12+E13+E14+E15+E16+E17+E18+E19+E20+E21+E22+E23+E24+E25+E26+E27+E28+E29+E30+E31+E32+E33</f>
        <v>301928000</v>
      </c>
      <c r="F41" s="14">
        <f>F10+F11+F12+F13+F14+F15+F16+F17+F18+F19+F20+F21+F22+F23+F24+F25+F26+F27+F28+F29+F30+F31+F32+F33</f>
        <v>313274374.0400001</v>
      </c>
      <c r="G41" s="14">
        <f t="shared" si="0"/>
        <v>-73346725.95999992</v>
      </c>
      <c r="H41" s="14">
        <f aca="true" t="shared" si="6" ref="H41:H69">F41-E41</f>
        <v>11346374.040000081</v>
      </c>
      <c r="I41" s="15">
        <f t="shared" si="5"/>
        <v>103.75797343737582</v>
      </c>
      <c r="J41" s="14">
        <f t="shared" si="1"/>
        <v>49915568.870000094</v>
      </c>
      <c r="K41" s="47">
        <f t="shared" si="2"/>
        <v>42300000</v>
      </c>
    </row>
    <row r="42" spans="1:11" ht="24.75" customHeight="1">
      <c r="A42" s="49" t="s">
        <v>59</v>
      </c>
      <c r="B42" s="14">
        <f>B43+B44+B52+B53</f>
        <v>136688500</v>
      </c>
      <c r="C42" s="14">
        <f>C43+C44+C52+C53</f>
        <v>119686846.25</v>
      </c>
      <c r="D42" s="14">
        <f>D43+D44+D52+D53</f>
        <v>148932172.2</v>
      </c>
      <c r="E42" s="14">
        <f>E43+E44+E52+E53</f>
        <v>108373599.2</v>
      </c>
      <c r="F42" s="14">
        <f>F43+F44+F52+F53</f>
        <v>108328599.2</v>
      </c>
      <c r="G42" s="14">
        <f>G43+G52+G53+G44</f>
        <v>-28359900.8</v>
      </c>
      <c r="H42" s="14">
        <f>F42-E42</f>
        <v>-45000</v>
      </c>
      <c r="I42" s="32">
        <f t="shared" si="5"/>
        <v>99.95847697194503</v>
      </c>
      <c r="J42" s="14">
        <f t="shared" si="1"/>
        <v>-11358247.049999997</v>
      </c>
      <c r="K42" s="47">
        <f t="shared" si="2"/>
        <v>12243672.199999988</v>
      </c>
    </row>
    <row r="43" spans="1:11" ht="24.75" customHeight="1">
      <c r="A43" s="34" t="s">
        <v>65</v>
      </c>
      <c r="B43" s="12">
        <v>14818600</v>
      </c>
      <c r="C43" s="12">
        <v>12745800</v>
      </c>
      <c r="D43" s="12">
        <v>14818600</v>
      </c>
      <c r="E43" s="12">
        <v>11114100</v>
      </c>
      <c r="F43" s="12">
        <v>11114100</v>
      </c>
      <c r="G43" s="12">
        <f t="shared" si="0"/>
        <v>-3704500</v>
      </c>
      <c r="H43" s="12">
        <f t="shared" si="6"/>
        <v>0</v>
      </c>
      <c r="I43" s="33">
        <f t="shared" si="5"/>
        <v>100</v>
      </c>
      <c r="J43" s="12">
        <f t="shared" si="1"/>
        <v>-1631700</v>
      </c>
      <c r="K43" s="37">
        <f t="shared" si="2"/>
        <v>0</v>
      </c>
    </row>
    <row r="44" spans="1:11" ht="21" customHeight="1">
      <c r="A44" s="34" t="s">
        <v>66</v>
      </c>
      <c r="B44" s="12">
        <f>B45+B46+B47+B48+B49+B50+B51</f>
        <v>121869900</v>
      </c>
      <c r="C44" s="12">
        <f>C45+C46+C47+C48+C49+C50+C51</f>
        <v>85510023</v>
      </c>
      <c r="D44" s="12">
        <f>D45+D46+D47+D48+D49+D50+D51</f>
        <v>124470965</v>
      </c>
      <c r="E44" s="12">
        <f>E45+E46+E47+E48+E49+E50+E51</f>
        <v>90178874</v>
      </c>
      <c r="F44" s="12">
        <f>F45+F46+F47+F48+F49+F50+F51</f>
        <v>90178874</v>
      </c>
      <c r="G44" s="12">
        <f t="shared" si="0"/>
        <v>-31691026</v>
      </c>
      <c r="H44" s="12">
        <f t="shared" si="6"/>
        <v>0</v>
      </c>
      <c r="I44" s="33">
        <f t="shared" si="5"/>
        <v>100</v>
      </c>
      <c r="J44" s="12">
        <f t="shared" si="1"/>
        <v>4668851</v>
      </c>
      <c r="K44" s="37">
        <f t="shared" si="2"/>
        <v>2601065</v>
      </c>
    </row>
    <row r="45" spans="1:11" ht="51" customHeight="1" hidden="1">
      <c r="A45" s="43" t="s">
        <v>71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f t="shared" si="0"/>
        <v>0</v>
      </c>
      <c r="H45" s="12">
        <f t="shared" si="6"/>
        <v>0</v>
      </c>
      <c r="I45" s="33">
        <f t="shared" si="5"/>
        <v>0</v>
      </c>
      <c r="J45" s="12">
        <f t="shared" si="1"/>
        <v>0</v>
      </c>
      <c r="K45" s="37">
        <f t="shared" si="2"/>
        <v>0</v>
      </c>
    </row>
    <row r="46" spans="1:11" ht="24.75" customHeight="1" hidden="1">
      <c r="A46" s="34" t="s">
        <v>70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f t="shared" si="0"/>
        <v>0</v>
      </c>
      <c r="H46" s="12">
        <f t="shared" si="6"/>
        <v>0</v>
      </c>
      <c r="I46" s="33">
        <f t="shared" si="5"/>
        <v>0</v>
      </c>
      <c r="J46" s="12">
        <f t="shared" si="1"/>
        <v>0</v>
      </c>
      <c r="K46" s="37">
        <f t="shared" si="2"/>
        <v>0</v>
      </c>
    </row>
    <row r="47" spans="1:11" ht="24.75" customHeight="1">
      <c r="A47" s="50" t="s">
        <v>57</v>
      </c>
      <c r="B47" s="51">
        <v>121869900</v>
      </c>
      <c r="C47" s="12">
        <v>70612500</v>
      </c>
      <c r="D47" s="51">
        <v>121869900</v>
      </c>
      <c r="E47" s="12">
        <v>89665000</v>
      </c>
      <c r="F47" s="12">
        <v>89665000</v>
      </c>
      <c r="G47" s="12">
        <f t="shared" si="0"/>
        <v>-32204900</v>
      </c>
      <c r="H47" s="12">
        <f t="shared" si="6"/>
        <v>0</v>
      </c>
      <c r="I47" s="33">
        <f t="shared" si="5"/>
        <v>100</v>
      </c>
      <c r="J47" s="12">
        <f t="shared" si="1"/>
        <v>19052500</v>
      </c>
      <c r="K47" s="37">
        <f t="shared" si="2"/>
        <v>0</v>
      </c>
    </row>
    <row r="48" spans="1:11" ht="24.75" customHeight="1">
      <c r="A48" s="43" t="s">
        <v>58</v>
      </c>
      <c r="B48" s="44">
        <v>0</v>
      </c>
      <c r="C48" s="12">
        <v>13838700</v>
      </c>
      <c r="D48" s="44">
        <v>0</v>
      </c>
      <c r="E48" s="12">
        <v>0</v>
      </c>
      <c r="F48" s="12">
        <v>0</v>
      </c>
      <c r="G48" s="12">
        <f t="shared" si="0"/>
        <v>0</v>
      </c>
      <c r="H48" s="12">
        <f t="shared" si="6"/>
        <v>0</v>
      </c>
      <c r="I48" s="33">
        <f t="shared" si="5"/>
        <v>0</v>
      </c>
      <c r="J48" s="12">
        <f t="shared" si="1"/>
        <v>-13838700</v>
      </c>
      <c r="K48" s="37">
        <f t="shared" si="2"/>
        <v>0</v>
      </c>
    </row>
    <row r="49" spans="1:11" ht="45.75" customHeight="1">
      <c r="A49" s="43" t="s">
        <v>68</v>
      </c>
      <c r="B49" s="44">
        <v>0</v>
      </c>
      <c r="C49" s="12">
        <v>1058823</v>
      </c>
      <c r="D49" s="44">
        <v>2000000</v>
      </c>
      <c r="E49" s="12">
        <v>131000</v>
      </c>
      <c r="F49" s="12">
        <v>131000</v>
      </c>
      <c r="G49" s="12">
        <f t="shared" si="0"/>
        <v>131000</v>
      </c>
      <c r="H49" s="12">
        <f t="shared" si="6"/>
        <v>0</v>
      </c>
      <c r="I49" s="33">
        <f t="shared" si="5"/>
        <v>100</v>
      </c>
      <c r="J49" s="12">
        <f t="shared" si="1"/>
        <v>-927823</v>
      </c>
      <c r="K49" s="37">
        <f t="shared" si="2"/>
        <v>2000000</v>
      </c>
    </row>
    <row r="50" spans="1:11" ht="43.5" customHeight="1">
      <c r="A50" s="43" t="s">
        <v>87</v>
      </c>
      <c r="B50" s="44">
        <v>0</v>
      </c>
      <c r="C50" s="12">
        <v>0</v>
      </c>
      <c r="D50" s="44">
        <v>310000</v>
      </c>
      <c r="E50" s="12">
        <v>310000</v>
      </c>
      <c r="F50" s="12">
        <v>310000</v>
      </c>
      <c r="G50" s="12">
        <f t="shared" si="0"/>
        <v>310000</v>
      </c>
      <c r="H50" s="12">
        <f t="shared" si="6"/>
        <v>0</v>
      </c>
      <c r="I50" s="33">
        <f t="shared" si="5"/>
        <v>100</v>
      </c>
      <c r="J50" s="12">
        <f t="shared" si="1"/>
        <v>310000</v>
      </c>
      <c r="K50" s="37"/>
    </row>
    <row r="51" spans="1:11" ht="68.25" customHeight="1">
      <c r="A51" s="43" t="s">
        <v>88</v>
      </c>
      <c r="B51" s="44">
        <v>0</v>
      </c>
      <c r="C51" s="12">
        <v>0</v>
      </c>
      <c r="D51" s="44">
        <v>291065</v>
      </c>
      <c r="E51" s="12">
        <v>72874</v>
      </c>
      <c r="F51" s="12">
        <v>72874</v>
      </c>
      <c r="G51" s="12">
        <f t="shared" si="0"/>
        <v>72874</v>
      </c>
      <c r="H51" s="12">
        <f t="shared" si="6"/>
        <v>0</v>
      </c>
      <c r="I51" s="33">
        <f t="shared" si="5"/>
        <v>100</v>
      </c>
      <c r="J51" s="12">
        <f t="shared" si="1"/>
        <v>72874</v>
      </c>
      <c r="K51" s="37"/>
    </row>
    <row r="52" spans="1:11" ht="45" customHeight="1">
      <c r="A52" s="43" t="s">
        <v>67</v>
      </c>
      <c r="B52" s="44">
        <v>0</v>
      </c>
      <c r="C52" s="12">
        <v>691094</v>
      </c>
      <c r="D52" s="44">
        <v>2133400</v>
      </c>
      <c r="E52" s="12">
        <v>137170</v>
      </c>
      <c r="F52" s="12">
        <v>137170</v>
      </c>
      <c r="G52" s="12">
        <f t="shared" si="0"/>
        <v>137170</v>
      </c>
      <c r="H52" s="12">
        <f t="shared" si="6"/>
        <v>0</v>
      </c>
      <c r="I52" s="33">
        <f t="shared" si="5"/>
        <v>100</v>
      </c>
      <c r="J52" s="12">
        <f t="shared" si="1"/>
        <v>-553924</v>
      </c>
      <c r="K52" s="37">
        <f t="shared" si="2"/>
        <v>2133400</v>
      </c>
    </row>
    <row r="53" spans="1:11" ht="45" customHeight="1">
      <c r="A53" s="43" t="s">
        <v>64</v>
      </c>
      <c r="B53" s="44">
        <v>0</v>
      </c>
      <c r="C53" s="12">
        <v>20739929.25</v>
      </c>
      <c r="D53" s="12">
        <v>7509207.2</v>
      </c>
      <c r="E53" s="12">
        <v>6943455.2</v>
      </c>
      <c r="F53" s="12">
        <v>6898455.2</v>
      </c>
      <c r="G53" s="12">
        <f t="shared" si="0"/>
        <v>6898455.2</v>
      </c>
      <c r="H53" s="12">
        <f t="shared" si="6"/>
        <v>-45000</v>
      </c>
      <c r="I53" s="33">
        <f t="shared" si="5"/>
        <v>99.35190767847108</v>
      </c>
      <c r="J53" s="12">
        <f t="shared" si="1"/>
        <v>-13841474.05</v>
      </c>
      <c r="K53" s="37">
        <f t="shared" si="2"/>
        <v>7509207.2</v>
      </c>
    </row>
    <row r="54" spans="1:11" ht="24.75" customHeight="1">
      <c r="A54" s="36" t="s">
        <v>83</v>
      </c>
      <c r="B54" s="14">
        <f>B41+B42</f>
        <v>523309600</v>
      </c>
      <c r="C54" s="14">
        <f>C41+C42</f>
        <v>383045651.41999996</v>
      </c>
      <c r="D54" s="14">
        <f>D41+D42</f>
        <v>577853272.2</v>
      </c>
      <c r="E54" s="14">
        <f>E41+E42</f>
        <v>410301599.2</v>
      </c>
      <c r="F54" s="14">
        <f>F41+F42</f>
        <v>421602973.24000007</v>
      </c>
      <c r="G54" s="14">
        <f t="shared" si="0"/>
        <v>-101706626.75999993</v>
      </c>
      <c r="H54" s="14">
        <f t="shared" si="6"/>
        <v>11301374.040000081</v>
      </c>
      <c r="I54" s="15">
        <f t="shared" si="5"/>
        <v>102.75440652974186</v>
      </c>
      <c r="J54" s="14">
        <f t="shared" si="1"/>
        <v>38557321.82000011</v>
      </c>
      <c r="K54" s="47">
        <f t="shared" si="2"/>
        <v>54543672.20000005</v>
      </c>
    </row>
    <row r="55" spans="1:11" ht="24" customHeight="1">
      <c r="A55" s="36" t="s">
        <v>34</v>
      </c>
      <c r="B55" s="14"/>
      <c r="C55" s="14"/>
      <c r="D55" s="14"/>
      <c r="E55" s="14"/>
      <c r="F55" s="12"/>
      <c r="G55" s="12"/>
      <c r="H55" s="12"/>
      <c r="I55" s="13"/>
      <c r="J55" s="12"/>
      <c r="K55" s="37"/>
    </row>
    <row r="56" spans="1:11" ht="25.5" customHeight="1">
      <c r="A56" s="43" t="s">
        <v>48</v>
      </c>
      <c r="B56" s="44">
        <v>10145440</v>
      </c>
      <c r="C56" s="12">
        <v>4271387.57</v>
      </c>
      <c r="D56" s="12">
        <v>10145440</v>
      </c>
      <c r="E56" s="12">
        <v>7609080</v>
      </c>
      <c r="F56" s="12">
        <v>6830307.06</v>
      </c>
      <c r="G56" s="12">
        <f aca="true" t="shared" si="7" ref="G56:G69">F56-B56</f>
        <v>-3315132.9400000004</v>
      </c>
      <c r="H56" s="12">
        <f t="shared" si="6"/>
        <v>-778772.9400000004</v>
      </c>
      <c r="I56" s="13">
        <f t="shared" si="5"/>
        <v>89.7652155056853</v>
      </c>
      <c r="J56" s="12">
        <f aca="true" t="shared" si="8" ref="J56:J69">F56-C56</f>
        <v>2558919.4899999993</v>
      </c>
      <c r="K56" s="37">
        <f aca="true" t="shared" si="9" ref="K56:K69">D56-B56</f>
        <v>0</v>
      </c>
    </row>
    <row r="57" spans="1:11" ht="48" customHeight="1">
      <c r="A57" s="43" t="s">
        <v>35</v>
      </c>
      <c r="B57" s="44">
        <v>0</v>
      </c>
      <c r="C57" s="12">
        <v>463.33</v>
      </c>
      <c r="D57" s="12">
        <v>0</v>
      </c>
      <c r="E57" s="12">
        <v>0</v>
      </c>
      <c r="F57" s="12">
        <v>0</v>
      </c>
      <c r="G57" s="12">
        <f t="shared" si="7"/>
        <v>0</v>
      </c>
      <c r="H57" s="12">
        <f t="shared" si="6"/>
        <v>0</v>
      </c>
      <c r="I57" s="13">
        <f t="shared" si="5"/>
        <v>0</v>
      </c>
      <c r="J57" s="12">
        <f t="shared" si="8"/>
        <v>-463.33</v>
      </c>
      <c r="K57" s="37">
        <f t="shared" si="9"/>
        <v>0</v>
      </c>
    </row>
    <row r="58" spans="1:11" ht="45" customHeight="1">
      <c r="A58" s="43" t="s">
        <v>36</v>
      </c>
      <c r="B58" s="44">
        <v>560000</v>
      </c>
      <c r="C58" s="12">
        <v>395047.3</v>
      </c>
      <c r="D58" s="12">
        <v>560000</v>
      </c>
      <c r="E58" s="12">
        <v>420000</v>
      </c>
      <c r="F58" s="12">
        <v>347296.98</v>
      </c>
      <c r="G58" s="12">
        <f t="shared" si="7"/>
        <v>-212703.02000000002</v>
      </c>
      <c r="H58" s="12">
        <f t="shared" si="6"/>
        <v>-72703.02000000002</v>
      </c>
      <c r="I58" s="13">
        <f t="shared" si="5"/>
        <v>82.68975714285713</v>
      </c>
      <c r="J58" s="12">
        <f t="shared" si="8"/>
        <v>-47750.32000000001</v>
      </c>
      <c r="K58" s="37">
        <f t="shared" si="9"/>
        <v>0</v>
      </c>
    </row>
    <row r="59" spans="1:11" ht="0.75" customHeight="1" hidden="1">
      <c r="A59" s="43" t="s">
        <v>49</v>
      </c>
      <c r="B59" s="44">
        <v>0</v>
      </c>
      <c r="C59" s="12">
        <v>0</v>
      </c>
      <c r="D59" s="12">
        <v>0</v>
      </c>
      <c r="E59" s="12">
        <v>0</v>
      </c>
      <c r="F59" s="12">
        <v>0</v>
      </c>
      <c r="G59" s="12">
        <f t="shared" si="7"/>
        <v>0</v>
      </c>
      <c r="H59" s="12">
        <f t="shared" si="6"/>
        <v>0</v>
      </c>
      <c r="I59" s="13">
        <f t="shared" si="5"/>
        <v>0</v>
      </c>
      <c r="J59" s="12">
        <f t="shared" si="8"/>
        <v>0</v>
      </c>
      <c r="K59" s="37">
        <f t="shared" si="9"/>
        <v>0</v>
      </c>
    </row>
    <row r="60" spans="1:11" ht="69" customHeight="1">
      <c r="A60" s="43" t="s">
        <v>37</v>
      </c>
      <c r="B60" s="44">
        <v>0</v>
      </c>
      <c r="C60" s="12">
        <v>1491.64</v>
      </c>
      <c r="D60" s="12">
        <v>0</v>
      </c>
      <c r="E60" s="12">
        <v>0</v>
      </c>
      <c r="F60" s="12">
        <v>22506.25</v>
      </c>
      <c r="G60" s="12">
        <f t="shared" si="7"/>
        <v>22506.25</v>
      </c>
      <c r="H60" s="12">
        <f t="shared" si="6"/>
        <v>22506.25</v>
      </c>
      <c r="I60" s="13">
        <f t="shared" si="5"/>
        <v>0</v>
      </c>
      <c r="J60" s="12">
        <f t="shared" si="8"/>
        <v>21014.61</v>
      </c>
      <c r="K60" s="37">
        <f t="shared" si="9"/>
        <v>0</v>
      </c>
    </row>
    <row r="61" spans="1:11" ht="48" customHeight="1">
      <c r="A61" s="43" t="s">
        <v>38</v>
      </c>
      <c r="B61" s="44">
        <v>0</v>
      </c>
      <c r="C61" s="12">
        <v>0</v>
      </c>
      <c r="D61" s="12">
        <v>0</v>
      </c>
      <c r="E61" s="12">
        <v>0</v>
      </c>
      <c r="F61" s="12">
        <v>0</v>
      </c>
      <c r="G61" s="12">
        <f t="shared" si="7"/>
        <v>0</v>
      </c>
      <c r="H61" s="12">
        <f t="shared" si="6"/>
        <v>0</v>
      </c>
      <c r="I61" s="13">
        <f t="shared" si="5"/>
        <v>0</v>
      </c>
      <c r="J61" s="12">
        <f t="shared" si="8"/>
        <v>0</v>
      </c>
      <c r="K61" s="37">
        <f t="shared" si="9"/>
        <v>0</v>
      </c>
    </row>
    <row r="62" spans="1:11" ht="24" customHeight="1">
      <c r="A62" s="49" t="s">
        <v>16</v>
      </c>
      <c r="B62" s="14">
        <f>B63+B64+B65</f>
        <v>2000000</v>
      </c>
      <c r="C62" s="14">
        <f>C63+C64+C65</f>
        <v>3592667.45</v>
      </c>
      <c r="D62" s="14">
        <f>D63+D64+D65</f>
        <v>3099200</v>
      </c>
      <c r="E62" s="14">
        <f>E63+E64+E65</f>
        <v>2599300</v>
      </c>
      <c r="F62" s="14">
        <f>F63+F64+F65</f>
        <v>6080736.29</v>
      </c>
      <c r="G62" s="14">
        <f t="shared" si="7"/>
        <v>4080736.29</v>
      </c>
      <c r="H62" s="14">
        <f t="shared" si="6"/>
        <v>3481436.29</v>
      </c>
      <c r="I62" s="15">
        <f t="shared" si="5"/>
        <v>233.93745585349902</v>
      </c>
      <c r="J62" s="14">
        <f t="shared" si="8"/>
        <v>2488068.84</v>
      </c>
      <c r="K62" s="47">
        <f t="shared" si="9"/>
        <v>1099200</v>
      </c>
    </row>
    <row r="63" spans="1:11" ht="25.5" customHeight="1">
      <c r="A63" s="34" t="s">
        <v>52</v>
      </c>
      <c r="B63" s="12">
        <v>900000</v>
      </c>
      <c r="C63" s="12">
        <v>2197100.05</v>
      </c>
      <c r="D63" s="12">
        <v>900000</v>
      </c>
      <c r="E63" s="12">
        <v>675000</v>
      </c>
      <c r="F63" s="12">
        <v>2279800</v>
      </c>
      <c r="G63" s="12">
        <f t="shared" si="7"/>
        <v>1379800</v>
      </c>
      <c r="H63" s="12">
        <f t="shared" si="6"/>
        <v>1604800</v>
      </c>
      <c r="I63" s="13">
        <f t="shared" si="5"/>
        <v>337.7481481481481</v>
      </c>
      <c r="J63" s="12">
        <f t="shared" si="8"/>
        <v>82699.95000000019</v>
      </c>
      <c r="K63" s="37">
        <f t="shared" si="9"/>
        <v>0</v>
      </c>
    </row>
    <row r="64" spans="1:11" ht="24.75" customHeight="1">
      <c r="A64" s="34" t="s">
        <v>51</v>
      </c>
      <c r="B64" s="12">
        <v>1100000</v>
      </c>
      <c r="C64" s="12">
        <v>166955.24</v>
      </c>
      <c r="D64" s="12">
        <v>2199200</v>
      </c>
      <c r="E64" s="12">
        <v>1924300</v>
      </c>
      <c r="F64" s="12">
        <v>3800936.29</v>
      </c>
      <c r="G64" s="12">
        <f t="shared" si="7"/>
        <v>2700936.29</v>
      </c>
      <c r="H64" s="12">
        <f t="shared" si="6"/>
        <v>1876636.29</v>
      </c>
      <c r="I64" s="13">
        <f t="shared" si="5"/>
        <v>197.52306241230576</v>
      </c>
      <c r="J64" s="12">
        <f t="shared" si="8"/>
        <v>3633981.05</v>
      </c>
      <c r="K64" s="37">
        <f t="shared" si="9"/>
        <v>1099200</v>
      </c>
    </row>
    <row r="65" spans="1:11" ht="46.5" customHeight="1">
      <c r="A65" s="43" t="s">
        <v>50</v>
      </c>
      <c r="B65" s="12">
        <v>0</v>
      </c>
      <c r="C65" s="12">
        <v>1228612.16</v>
      </c>
      <c r="D65" s="12">
        <v>0</v>
      </c>
      <c r="E65" s="12">
        <v>0</v>
      </c>
      <c r="F65" s="12">
        <v>0</v>
      </c>
      <c r="G65" s="12">
        <f t="shared" si="7"/>
        <v>0</v>
      </c>
      <c r="H65" s="12">
        <f t="shared" si="6"/>
        <v>0</v>
      </c>
      <c r="I65" s="13">
        <f t="shared" si="5"/>
        <v>0</v>
      </c>
      <c r="J65" s="12">
        <f t="shared" si="8"/>
        <v>-1228612.16</v>
      </c>
      <c r="K65" s="37">
        <f t="shared" si="9"/>
        <v>0</v>
      </c>
    </row>
    <row r="66" spans="1:11" ht="0.75" customHeight="1" hidden="1">
      <c r="A66" s="34" t="s">
        <v>53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f t="shared" si="7"/>
        <v>0</v>
      </c>
      <c r="H66" s="12">
        <f t="shared" si="6"/>
        <v>0</v>
      </c>
      <c r="I66" s="13">
        <f t="shared" si="5"/>
        <v>0</v>
      </c>
      <c r="J66" s="12">
        <f t="shared" si="8"/>
        <v>0</v>
      </c>
      <c r="K66" s="37">
        <f t="shared" si="9"/>
        <v>0</v>
      </c>
    </row>
    <row r="67" spans="1:11" ht="24.75" customHeight="1">
      <c r="A67" s="34" t="s">
        <v>56</v>
      </c>
      <c r="B67" s="12">
        <v>0</v>
      </c>
      <c r="C67" s="12">
        <v>195800</v>
      </c>
      <c r="D67" s="12">
        <v>0</v>
      </c>
      <c r="E67" s="12">
        <v>0</v>
      </c>
      <c r="F67" s="12">
        <v>0</v>
      </c>
      <c r="G67" s="12">
        <f t="shared" si="7"/>
        <v>0</v>
      </c>
      <c r="H67" s="12">
        <f t="shared" si="6"/>
        <v>0</v>
      </c>
      <c r="I67" s="13">
        <f t="shared" si="5"/>
        <v>0</v>
      </c>
      <c r="J67" s="12">
        <f t="shared" si="8"/>
        <v>-195800</v>
      </c>
      <c r="K67" s="37">
        <f t="shared" si="9"/>
        <v>0</v>
      </c>
    </row>
    <row r="68" spans="1:11" ht="24" customHeight="1">
      <c r="A68" s="36" t="s">
        <v>3</v>
      </c>
      <c r="B68" s="14">
        <f>B56+B57+B58+B59+B60+B61+B62+B66+B67</f>
        <v>12705440</v>
      </c>
      <c r="C68" s="14">
        <f>C56+C57+C58+C59+C60+C61+C62+C66+C67</f>
        <v>8456857.29</v>
      </c>
      <c r="D68" s="14">
        <f>D56+D57+D58+D59+D60+D61+D62+D66+D67</f>
        <v>13804640</v>
      </c>
      <c r="E68" s="14">
        <f>E56+E57+E58+E59+E60+E61+E62+E66+E67</f>
        <v>10628380</v>
      </c>
      <c r="F68" s="14">
        <f>F56+F57+F58+F59+F60+F61+F62+F66+F67</f>
        <v>13280846.579999998</v>
      </c>
      <c r="G68" s="14">
        <f t="shared" si="7"/>
        <v>575406.5799999982</v>
      </c>
      <c r="H68" s="14">
        <f t="shared" si="6"/>
        <v>2652466.579999998</v>
      </c>
      <c r="I68" s="15">
        <f t="shared" si="5"/>
        <v>124.9564522533067</v>
      </c>
      <c r="J68" s="14">
        <f t="shared" si="8"/>
        <v>4823989.289999999</v>
      </c>
      <c r="K68" s="47">
        <f t="shared" si="9"/>
        <v>1099200</v>
      </c>
    </row>
    <row r="69" spans="1:11" ht="24" customHeight="1" thickBot="1">
      <c r="A69" s="11" t="s">
        <v>1</v>
      </c>
      <c r="B69" s="16">
        <f>B54+B68</f>
        <v>536015040</v>
      </c>
      <c r="C69" s="17">
        <f>C54+C68</f>
        <v>391502508.71</v>
      </c>
      <c r="D69" s="17">
        <f>D54+D68</f>
        <v>591657912.2</v>
      </c>
      <c r="E69" s="17">
        <f>E54+E68</f>
        <v>420929979.2</v>
      </c>
      <c r="F69" s="17">
        <f>F54+F68</f>
        <v>434883819.82000005</v>
      </c>
      <c r="G69" s="17">
        <f t="shared" si="7"/>
        <v>-101131220.17999995</v>
      </c>
      <c r="H69" s="17">
        <f t="shared" si="6"/>
        <v>13953840.620000064</v>
      </c>
      <c r="I69" s="18">
        <f t="shared" si="5"/>
        <v>103.31500280557829</v>
      </c>
      <c r="J69" s="19">
        <f t="shared" si="8"/>
        <v>43381311.110000074</v>
      </c>
      <c r="K69" s="20">
        <f t="shared" si="9"/>
        <v>55642872.20000005</v>
      </c>
    </row>
    <row r="70" spans="1:13" ht="42" customHeight="1">
      <c r="A70" s="6"/>
      <c r="B70" s="6"/>
      <c r="C70" s="6"/>
      <c r="D70" s="6"/>
      <c r="E70" s="6"/>
      <c r="F70" s="6"/>
      <c r="G70" s="6"/>
      <c r="H70" s="7"/>
      <c r="I70" s="7"/>
      <c r="J70" s="7"/>
      <c r="K70" s="6"/>
      <c r="L70" s="6"/>
      <c r="M70" s="6"/>
    </row>
    <row r="71" spans="1:13" ht="24" customHeight="1">
      <c r="A71" s="31" t="s">
        <v>2</v>
      </c>
      <c r="B71" s="31"/>
      <c r="C71" s="31"/>
      <c r="D71" s="31"/>
      <c r="E71" s="31"/>
      <c r="F71" s="31"/>
      <c r="G71" s="31"/>
      <c r="H71" s="59" t="s">
        <v>82</v>
      </c>
      <c r="I71" s="59"/>
      <c r="J71" s="59"/>
      <c r="K71" s="59"/>
      <c r="L71" s="6"/>
      <c r="M71" s="6"/>
    </row>
    <row r="72" ht="16.5" customHeight="1"/>
    <row r="73" ht="22.5" customHeight="1"/>
    <row r="74" ht="16.5" customHeight="1"/>
    <row r="75" ht="27" customHeight="1" hidden="1"/>
    <row r="82" spans="15:16" ht="12.75">
      <c r="O82" s="4"/>
      <c r="P82" s="4"/>
    </row>
  </sheetData>
  <sheetProtection/>
  <mergeCells count="16">
    <mergeCell ref="F8:F9"/>
    <mergeCell ref="G8:G9"/>
    <mergeCell ref="H8:H9"/>
    <mergeCell ref="I8:I9"/>
    <mergeCell ref="J8:J9"/>
    <mergeCell ref="K8:K9"/>
    <mergeCell ref="H71:K71"/>
    <mergeCell ref="A4:A7"/>
    <mergeCell ref="H4:I6"/>
    <mergeCell ref="A1:J1"/>
    <mergeCell ref="A2:J2"/>
    <mergeCell ref="A8:A9"/>
    <mergeCell ref="B8:B9"/>
    <mergeCell ref="C8:C9"/>
    <mergeCell ref="D8:D9"/>
    <mergeCell ref="E8:E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2021-08-02T13:08:56Z</cp:lastPrinted>
  <dcterms:created xsi:type="dcterms:W3CDTF">2001-12-13T10:05:27Z</dcterms:created>
  <dcterms:modified xsi:type="dcterms:W3CDTF">2021-10-11T13:39:07Z</dcterms:modified>
  <cp:category/>
  <cp:version/>
  <cp:contentType/>
  <cp:contentStatus/>
</cp:coreProperties>
</file>