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30"/>
  <workbookPr filterPrivacy="1"/>
  <xr:revisionPtr revIDLastSave="0" documentId="13_ncr:1_{2A7053FA-61A2-4AF9-9DF7-FAA58F526D4E}" xr6:coauthVersionLast="46" xr6:coauthVersionMax="46" xr10:uidLastSave="{00000000-0000-0000-0000-000000000000}"/>
  <bookViews>
    <workbookView xWindow="-120" yWindow="-120" windowWidth="19440" windowHeight="15000" xr2:uid="{00000000-000D-0000-FFFF-FFFF00000000}"/>
  </bookViews>
  <sheets>
    <sheet name="оцінка ефективності" sheetId="3"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05" i="3" l="1"/>
  <c r="H104" i="3"/>
  <c r="H103" i="3"/>
  <c r="J58" i="3"/>
  <c r="J59" i="3"/>
  <c r="J60" i="3"/>
  <c r="I58" i="3"/>
  <c r="K58" i="3" s="1"/>
  <c r="I59" i="3"/>
  <c r="I60" i="3"/>
  <c r="H58" i="3"/>
  <c r="H59" i="3"/>
  <c r="H60" i="3"/>
  <c r="E58" i="3"/>
  <c r="E59" i="3"/>
  <c r="E60" i="3"/>
  <c r="K59" i="3" l="1"/>
  <c r="K60" i="3"/>
  <c r="I111" i="3"/>
  <c r="I110" i="3"/>
  <c r="H110" i="3"/>
  <c r="E110" i="3"/>
  <c r="H111" i="3"/>
  <c r="E111" i="3"/>
  <c r="K111" i="3" s="1"/>
  <c r="I99" i="3"/>
  <c r="J88" i="3"/>
  <c r="K110" i="3" l="1"/>
  <c r="F142" i="3"/>
  <c r="F141" i="3"/>
  <c r="F140" i="3"/>
  <c r="F138" i="3"/>
  <c r="E134" i="3"/>
  <c r="F134" i="3" s="1"/>
  <c r="D134" i="3"/>
  <c r="F132" i="3"/>
  <c r="F130" i="3"/>
  <c r="F129" i="3"/>
  <c r="F128" i="3"/>
  <c r="J120" i="3"/>
  <c r="E120" i="3"/>
  <c r="K120" i="3" s="1"/>
  <c r="H119" i="3"/>
  <c r="E119" i="3"/>
  <c r="B119" i="3"/>
  <c r="I118" i="3"/>
  <c r="H118" i="3"/>
  <c r="E118" i="3"/>
  <c r="B118" i="3"/>
  <c r="J116" i="3"/>
  <c r="H116" i="3"/>
  <c r="E116" i="3"/>
  <c r="J115" i="3"/>
  <c r="H115" i="3"/>
  <c r="E115" i="3"/>
  <c r="B115" i="3"/>
  <c r="I114" i="3"/>
  <c r="H114" i="3"/>
  <c r="E114" i="3"/>
  <c r="B114" i="3"/>
  <c r="I113" i="3"/>
  <c r="H113" i="3"/>
  <c r="E113" i="3"/>
  <c r="B113" i="3"/>
  <c r="I112" i="3"/>
  <c r="H112" i="3"/>
  <c r="E112" i="3"/>
  <c r="B112" i="3"/>
  <c r="J108" i="3"/>
  <c r="H108" i="3"/>
  <c r="E108" i="3"/>
  <c r="B108" i="3"/>
  <c r="J107" i="3"/>
  <c r="H107" i="3"/>
  <c r="E107" i="3"/>
  <c r="B107" i="3"/>
  <c r="I106" i="3"/>
  <c r="H106" i="3"/>
  <c r="E106" i="3"/>
  <c r="B106" i="3"/>
  <c r="I102" i="3"/>
  <c r="H102" i="3"/>
  <c r="E102" i="3"/>
  <c r="B102" i="3"/>
  <c r="I101" i="3"/>
  <c r="H101" i="3"/>
  <c r="E101" i="3"/>
  <c r="B101" i="3"/>
  <c r="J99" i="3"/>
  <c r="H99" i="3"/>
  <c r="E99" i="3"/>
  <c r="J98" i="3"/>
  <c r="H98" i="3"/>
  <c r="E98" i="3"/>
  <c r="B98" i="3"/>
  <c r="I97" i="3"/>
  <c r="H97" i="3"/>
  <c r="E97" i="3"/>
  <c r="B97" i="3"/>
  <c r="I96" i="3"/>
  <c r="H96" i="3"/>
  <c r="E96" i="3"/>
  <c r="B96" i="3"/>
  <c r="I95" i="3"/>
  <c r="H95" i="3"/>
  <c r="E95" i="3"/>
  <c r="B95" i="3"/>
  <c r="I94" i="3"/>
  <c r="H94" i="3"/>
  <c r="E94" i="3"/>
  <c r="B94" i="3"/>
  <c r="I93" i="3"/>
  <c r="H93" i="3"/>
  <c r="E93" i="3"/>
  <c r="B93" i="3"/>
  <c r="I92" i="3"/>
  <c r="H92" i="3"/>
  <c r="E92" i="3"/>
  <c r="B92" i="3"/>
  <c r="I88" i="3"/>
  <c r="H88" i="3"/>
  <c r="E88" i="3"/>
  <c r="G85" i="3"/>
  <c r="J85" i="3" s="1"/>
  <c r="F85" i="3"/>
  <c r="E85" i="3"/>
  <c r="J75" i="3"/>
  <c r="I75" i="3"/>
  <c r="H75" i="3"/>
  <c r="E75" i="3"/>
  <c r="J74" i="3"/>
  <c r="I74" i="3"/>
  <c r="H74" i="3"/>
  <c r="E74" i="3"/>
  <c r="J73" i="3"/>
  <c r="I73" i="3"/>
  <c r="H73" i="3"/>
  <c r="E73" i="3"/>
  <c r="J70" i="3"/>
  <c r="I70" i="3"/>
  <c r="H70" i="3"/>
  <c r="E70" i="3"/>
  <c r="J69" i="3"/>
  <c r="I69" i="3"/>
  <c r="H69" i="3"/>
  <c r="E69" i="3"/>
  <c r="J68" i="3"/>
  <c r="I68" i="3"/>
  <c r="H68" i="3"/>
  <c r="E68" i="3"/>
  <c r="J67" i="3"/>
  <c r="I67" i="3"/>
  <c r="H67" i="3"/>
  <c r="E67" i="3"/>
  <c r="J66" i="3"/>
  <c r="I66" i="3"/>
  <c r="H66" i="3"/>
  <c r="E66" i="3"/>
  <c r="J63" i="3"/>
  <c r="I63" i="3"/>
  <c r="H63" i="3"/>
  <c r="E63" i="3"/>
  <c r="J62" i="3"/>
  <c r="I62" i="3"/>
  <c r="H62" i="3"/>
  <c r="E62" i="3"/>
  <c r="J61" i="3"/>
  <c r="I61" i="3"/>
  <c r="H61" i="3"/>
  <c r="E61" i="3"/>
  <c r="J57" i="3"/>
  <c r="I57" i="3"/>
  <c r="H57" i="3"/>
  <c r="E57" i="3"/>
  <c r="J56" i="3"/>
  <c r="I56" i="3"/>
  <c r="H56" i="3"/>
  <c r="E56" i="3"/>
  <c r="J53" i="3"/>
  <c r="I53" i="3"/>
  <c r="H53" i="3"/>
  <c r="E53" i="3"/>
  <c r="J52" i="3"/>
  <c r="I52" i="3"/>
  <c r="H52" i="3"/>
  <c r="E52" i="3"/>
  <c r="J51" i="3"/>
  <c r="I51" i="3"/>
  <c r="H51" i="3"/>
  <c r="E51" i="3"/>
  <c r="J50" i="3"/>
  <c r="I50" i="3"/>
  <c r="H50" i="3"/>
  <c r="E50" i="3"/>
  <c r="J49" i="3"/>
  <c r="I49" i="3"/>
  <c r="H49" i="3"/>
  <c r="E49" i="3"/>
  <c r="J48" i="3"/>
  <c r="I48" i="3"/>
  <c r="H48" i="3"/>
  <c r="E48" i="3"/>
  <c r="J47" i="3"/>
  <c r="I47" i="3"/>
  <c r="H47" i="3"/>
  <c r="E47" i="3"/>
  <c r="J46" i="3"/>
  <c r="I46" i="3"/>
  <c r="H46" i="3"/>
  <c r="E46" i="3"/>
  <c r="E33" i="3"/>
  <c r="E32" i="3"/>
  <c r="E31" i="3"/>
  <c r="E30" i="3"/>
  <c r="D28" i="3"/>
  <c r="C28" i="3"/>
  <c r="J20" i="3"/>
  <c r="I20" i="3"/>
  <c r="H20" i="3"/>
  <c r="E20" i="3"/>
  <c r="J16" i="3"/>
  <c r="I16" i="3"/>
  <c r="H16" i="3"/>
  <c r="E16" i="3"/>
  <c r="K118" i="3" l="1"/>
  <c r="K116" i="3"/>
  <c r="K99" i="3"/>
  <c r="K101" i="3"/>
  <c r="K102" i="3"/>
  <c r="K106" i="3"/>
  <c r="K107" i="3"/>
  <c r="K108" i="3"/>
  <c r="K112" i="3"/>
  <c r="K114" i="3"/>
  <c r="K115" i="3"/>
  <c r="K113" i="3"/>
  <c r="E28" i="3"/>
  <c r="K46" i="3"/>
  <c r="K47" i="3"/>
  <c r="K48" i="3"/>
  <c r="K49" i="3"/>
  <c r="K50" i="3"/>
  <c r="K51" i="3"/>
  <c r="K56" i="3"/>
  <c r="K57" i="3"/>
  <c r="K61" i="3"/>
  <c r="K66" i="3"/>
  <c r="K67" i="3"/>
  <c r="K68" i="3"/>
  <c r="K73" i="3"/>
  <c r="K74" i="3"/>
  <c r="K75" i="3"/>
  <c r="K70" i="3"/>
  <c r="K69" i="3"/>
  <c r="K88" i="3"/>
  <c r="K92" i="3"/>
  <c r="K93" i="3"/>
  <c r="K94" i="3"/>
  <c r="K95" i="3"/>
  <c r="K96" i="3"/>
  <c r="K97" i="3"/>
  <c r="K98" i="3"/>
  <c r="K63" i="3"/>
  <c r="K62" i="3"/>
  <c r="K53" i="3"/>
  <c r="K52" i="3"/>
  <c r="K20" i="3"/>
  <c r="H85" i="3"/>
  <c r="K85" i="3" s="1"/>
  <c r="K16" i="3"/>
  <c r="I85" i="3"/>
</calcChain>
</file>

<file path=xl/sharedStrings.xml><?xml version="1.0" encoding="utf-8"?>
<sst xmlns="http://schemas.openxmlformats.org/spreadsheetml/2006/main" count="256" uniqueCount="176">
  <si>
    <t>.0212030</t>
  </si>
  <si>
    <t>Лікарсько-акушерська допомога вагітним, породіллям та новонародженим</t>
  </si>
  <si>
    <t>Виконано</t>
  </si>
  <si>
    <t>Середня вартість1 ліжко-дня</t>
  </si>
  <si>
    <t>Кількість жінок , які вчасно стали на облік</t>
  </si>
  <si>
    <t>Середня тривалість перебування у пологовому будинку</t>
  </si>
  <si>
    <t>Середня вартість 1 м2 оренди</t>
  </si>
  <si>
    <t>зменшення кількості орендарів, які невчасно сплачують оренду</t>
  </si>
  <si>
    <t>1.</t>
  </si>
  <si>
    <t>.0200000</t>
  </si>
  <si>
    <t>(КПКВК МБ)</t>
  </si>
  <si>
    <t>(найменування головного розпорядника)</t>
  </si>
  <si>
    <t>2.</t>
  </si>
  <si>
    <t>.0210000</t>
  </si>
  <si>
    <t>3.</t>
  </si>
  <si>
    <t xml:space="preserve">Додаток </t>
  </si>
  <si>
    <t>до Методичних рекомендацій щодо здійснення оцінки ефективності бюджетних програм</t>
  </si>
  <si>
    <t>Виконавчий комітет Ніжинської міської ради</t>
  </si>
  <si>
    <t>(найменування відповідального виконавця)</t>
  </si>
  <si>
    <t>.0733</t>
  </si>
  <si>
    <t>(КФКВК)1</t>
  </si>
  <si>
    <t xml:space="preserve">(найменування бюджетної програми) </t>
  </si>
  <si>
    <t>4.</t>
  </si>
  <si>
    <t>Мета бюджетної програми:</t>
  </si>
  <si>
    <t>Підвищення рівня надання медичної допомоги вагітним, роділлям, породіллям та новонародженим у лікувально-профілактичних закладах</t>
  </si>
  <si>
    <t>5.</t>
  </si>
  <si>
    <t>Оцінка  ефективності бюджетної програми за критеріями:</t>
  </si>
  <si>
    <t>5.1 «Виконання бюджетної програми за напрямами використання бюджетних коштів»:                                                    (тис. грн)</t>
  </si>
  <si>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</si>
  <si>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</si>
  <si>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</si>
  <si>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</si>
  <si>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</si>
  <si>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t>загальний фонд</t>
  </si>
  <si>
    <t>спеціальний фонд</t>
  </si>
  <si>
    <t>разом</t>
  </si>
  <si>
    <t>спеціальн ий фонд</t>
  </si>
  <si>
    <t>загальн ий фонд</t>
  </si>
  <si>
    <t>спеціаль ний фонд</t>
  </si>
  <si>
    <t>1</t>
  </si>
  <si>
    <t>2</t>
  </si>
  <si>
    <t>3</t>
  </si>
  <si>
    <t>4</t>
  </si>
  <si>
    <t>5</t>
  </si>
  <si>
    <t>6</t>
  </si>
  <si>
    <t>7</t>
  </si>
  <si>
    <t>8</t>
  </si>
  <si>
    <t>9</t>
  </si>
  <si>
    <r>
      <rPr>
        <sz val="11"/>
        <rFont val="Times New Roman"/>
        <family val="1"/>
        <charset val="204"/>
      </rPr>
      <t>1</t>
    </r>
  </si>
  <si>
    <t>Видатки (надані кредити)</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</si>
  <si>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</si>
  <si>
    <r>
      <rPr>
        <sz val="12"/>
        <rFont val="Times New Roman"/>
        <family val="1"/>
        <charset val="204"/>
      </rPr>
      <t>В т.ч.</t>
    </r>
  </si>
  <si>
    <t>5.2 «Виконання бюджетної програми за джерелами надходжень спеціального фонду»                     (тис .грн.)</t>
  </si>
  <si>
    <r>
      <rPr>
        <sz val="11"/>
        <rFont val="Times New Roman"/>
        <family val="1"/>
        <charset val="204"/>
      </rPr>
      <t>№ з/п</t>
    </r>
  </si>
  <si>
    <r>
      <rPr>
        <sz val="11"/>
        <rFont val="Times New Roman"/>
        <family val="1"/>
        <charset val="204"/>
      </rPr>
      <t>Показники</t>
    </r>
  </si>
  <si>
    <t>План з урахуванням змін</t>
  </si>
  <si>
    <t>Відхилення</t>
  </si>
  <si>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</si>
  <si>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</si>
  <si>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</si>
  <si>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</si>
  <si>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</si>
  <si>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</si>
  <si>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</si>
  <si>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</si>
  <si>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</si>
  <si>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</si>
  <si>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</si>
  <si>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</si>
  <si>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</si>
  <si>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</si>
  <si>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</si>
  <si>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</si>
  <si>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</si>
  <si>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</si>
  <si>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</si>
  <si>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</si>
  <si>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</si>
  <si>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t>5.3. «Виконання результативних показників бюджетної програми за напрямками використання бюджетних коштів»     (тис.грн.)</t>
  </si>
  <si>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</si>
  <si>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</si>
  <si>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Відхилення</t>
    </r>
  </si>
  <si>
    <t>Загальний фонд</t>
  </si>
  <si>
    <t>Спеціальний фонд</t>
  </si>
  <si>
    <r>
      <rPr>
        <b/>
        <sz val="11"/>
        <rFont val="Times New Roman"/>
        <family val="1"/>
        <charset val="204"/>
      </rPr>
      <t>1</t>
    </r>
  </si>
  <si>
    <r>
      <rPr>
        <b/>
        <sz val="11"/>
        <rFont val="Times New Roman"/>
        <family val="1"/>
        <charset val="204"/>
      </rPr>
      <t>затрат</t>
    </r>
  </si>
  <si>
    <t>Кількість пологових будинків</t>
  </si>
  <si>
    <t>Кількість ліжок</t>
  </si>
  <si>
    <t>Кількість штатних одиниць:</t>
  </si>
  <si>
    <t xml:space="preserve">    в т.ч.лікарів,</t>
  </si>
  <si>
    <t xml:space="preserve">   медперсоналу</t>
  </si>
  <si>
    <t>Загальна площа пологового будинку</t>
  </si>
  <si>
    <t>В т.ч. знаходиться в оренді</t>
  </si>
  <si>
    <t>Обсяг видатків на придбання обладнання та предметів довгострокового користування</t>
  </si>
  <si>
    <r>
      <rPr>
        <b/>
        <sz val="11"/>
        <rFont val="Times New Roman"/>
        <family val="1"/>
        <charset val="204"/>
      </rPr>
      <t>2</t>
    </r>
  </si>
  <si>
    <r>
      <rPr>
        <b/>
        <sz val="11"/>
        <rFont val="Times New Roman"/>
        <family val="1"/>
        <charset val="204"/>
      </rPr>
      <t>продукту</t>
    </r>
  </si>
  <si>
    <t>Кількість ліжко-днів</t>
  </si>
  <si>
    <t>Кількість породіль</t>
  </si>
  <si>
    <t>Кількість обстежень</t>
  </si>
  <si>
    <t>Кількість укладених договорів</t>
  </si>
  <si>
    <t>Кількість одиниць обладвнання, яке планується придбати</t>
  </si>
  <si>
    <r>
      <rPr>
        <b/>
        <sz val="11"/>
        <rFont val="Times New Roman"/>
        <family val="1"/>
        <charset val="204"/>
      </rPr>
      <t>3</t>
    </r>
  </si>
  <si>
    <r>
      <rPr>
        <b/>
        <sz val="11"/>
        <rFont val="Times New Roman"/>
        <family val="1"/>
        <charset val="204"/>
      </rPr>
      <t>ефективності</t>
    </r>
  </si>
  <si>
    <t>середні видатки на придбання комп`ютерного обладнання та предметів довгострокового користування</t>
  </si>
  <si>
    <t xml:space="preserve">Пояснення щодо розбіжностей між фактичними та плановии результативними показниками: </t>
  </si>
  <si>
    <t>якості</t>
  </si>
  <si>
    <t>зниження кількості кесаревих розтинів</t>
  </si>
  <si>
    <t>Рівень виконання завдання придбання обладнання</t>
  </si>
  <si>
    <t>Кількість кесаревих розтинів порівняно з минулим роком збільшилась, збільшилась кількість других кесаревих розтинів після першого кесаревого розтину за медичними показами.</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</si>
  <si>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</si>
  <si>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Вцілому за всіма напрямами досягнуто запланованих показників</t>
  </si>
  <si>
    <t>Напрям використання бюджетних коштів</t>
  </si>
  <si>
    <r>
      <rPr>
        <sz val="12"/>
        <rFont val="Times New Roman"/>
        <family val="1"/>
        <charset val="204"/>
      </rPr>
      <t>5.4 « Виконання показників бюджетної програми порівняно із показниками попереднього року»:    (тис. грн)</t>
    </r>
  </si>
  <si>
    <r>
      <rPr>
        <sz val="11"/>
        <rFont val="Times New Roman"/>
        <family val="1"/>
        <charset val="204"/>
      </rPr>
      <t>Попередній рік</t>
    </r>
  </si>
  <si>
    <r>
      <rPr>
        <sz val="11"/>
        <rFont val="Times New Roman"/>
        <family val="1"/>
        <charset val="204"/>
      </rPr>
      <t>Звітний рік</t>
    </r>
  </si>
  <si>
    <t>Відхилення виконання    (у відсотках)</t>
  </si>
  <si>
    <r>
      <rPr>
        <sz val="11"/>
        <rFont val="Times New Roman"/>
        <family val="1"/>
        <charset val="204"/>
      </rPr>
      <t>Видатки (надані кредити)</t>
    </r>
  </si>
  <si>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</si>
  <si>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t>Обсяги видатків на придбання  обладнання і предметів довгострокового користування</t>
  </si>
  <si>
    <t>Пояснення щодо динаміки результативних показників за відповідним напрямом використання бюджетних коштів</t>
  </si>
  <si>
    <t xml:space="preserve">Виконано заходи економії використання бюджетних коштів </t>
  </si>
  <si>
    <r>
      <rPr>
        <b/>
        <sz val="11"/>
        <rFont val="Times New Roman"/>
        <family val="1"/>
        <charset val="204"/>
      </rPr>
      <t>Напрям використання бюджетних коштів</t>
    </r>
  </si>
  <si>
    <t>Аналіз бюджетної програми показав, що кошти  використані за призначенням та  спрямовані  на  досягнення  запланованих показників звітного періоду.</t>
  </si>
  <si>
    <t>5.5 «Виконання інвестиційних (проектів) програм»:  (тис.грн.)</t>
  </si>
  <si>
    <r>
      <rPr>
        <sz val="11"/>
        <rFont val="Times New Roman"/>
        <family val="1"/>
        <charset val="204"/>
      </rPr>
      <t>Код</t>
    </r>
  </si>
  <si>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</si>
  <si>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</si>
  <si>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</si>
  <si>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</si>
  <si>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</si>
  <si>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r>
      <rPr>
        <sz val="11"/>
        <rFont val="Times New Roman"/>
        <family val="1"/>
        <charset val="204"/>
      </rPr>
      <t>4</t>
    </r>
  </si>
  <si>
    <r>
      <rPr>
        <sz val="11"/>
        <rFont val="Times New Roman"/>
        <family val="1"/>
        <charset val="204"/>
      </rPr>
      <t>5</t>
    </r>
  </si>
  <si>
    <r>
      <rPr>
        <sz val="11"/>
        <rFont val="Times New Roman"/>
        <family val="1"/>
        <charset val="204"/>
      </rPr>
      <t>6=5-4</t>
    </r>
  </si>
  <si>
    <r>
      <rPr>
        <sz val="11"/>
        <rFont val="Times New Roman"/>
        <family val="1"/>
        <charset val="204"/>
      </rPr>
      <t>7</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</si>
  <si>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</si>
  <si>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</si>
  <si>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</si>
  <si>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</si>
  <si>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t>Надходження із заг. фонду бюджету до спецфонду (бюджету розвитку)</t>
  </si>
  <si>
    <r>
      <rPr>
        <sz val="11"/>
        <rFont val="Times New Roman"/>
        <family val="1"/>
        <charset val="204"/>
      </rPr>
      <t>Запозичення до бюджету</t>
    </r>
  </si>
  <si>
    <r>
      <rPr>
        <sz val="11"/>
        <rFont val="Times New Roman"/>
        <family val="1"/>
        <charset val="204"/>
      </rPr>
      <t>Інші джерела</t>
    </r>
  </si>
  <si>
    <t xml:space="preserve">Пояснення щодо причин відхилення фактичних надходжень від планового показника - </t>
  </si>
  <si>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</si>
  <si>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</si>
  <si>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</si>
  <si>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</si>
  <si>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</si>
  <si>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t>Напрям спрямування коштів (об’єкт)1</t>
  </si>
  <si>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</si>
  <si>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</si>
  <si>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б.Узагальнений висновок щодо: </t>
  </si>
  <si>
    <t>Головний бухгалтер виконавчого комітету Ніжинської  міської ради</t>
  </si>
  <si>
    <t>Наталія ЄФІМЕНКО</t>
  </si>
  <si>
    <t>Оцінка ефективності бюджетної програми за 2021 рік</t>
  </si>
  <si>
    <t>Касові видатки загального фонду менше затверджених паспортом бюджетної програми  на 68 919,24 грн. по причині   раціонального використанням бюджетних коштів, за результатами проведених процедур закупівель,  економії енергоносіїв внаслідок сприятливих кліматичних умов, проведення заходів із енергозбереження, внаслідок відшкодування за енергоносії орендарями, за спеціальним фондом за результатами проведених процедур закупівлі та придбання меншої кількості обладнання через здорожчання (залишок бюджетих асигнувань на кінець звітного періоду)</t>
  </si>
  <si>
    <t>Пояснення причин відхилень фактичних обсягів надходжень від планових - за результатами проведених процедур закупівель</t>
  </si>
  <si>
    <t>Видатки  бюджетної програми 2021 року зменшились  у  зв’язку зі зміною порядку фінансування медичної галузі в межах медичної реформи та оплатою медичних послуг населенню згідно договору з НСЗУ</t>
  </si>
  <si>
    <t>вартість 1 ліжко-дня медикаментозного забезпечення</t>
  </si>
  <si>
    <t>вартість 1 ліжко-дня харчування</t>
  </si>
  <si>
    <t>в т.ч. хлопчиків</t>
  </si>
  <si>
    <t>в т.ч.дівчаток</t>
  </si>
  <si>
    <t>кількість народжених</t>
  </si>
  <si>
    <t>кількість новонароджених</t>
  </si>
  <si>
    <t>Надання акушерсько-гінекологічної допомоги в пологових будинках</t>
  </si>
  <si>
    <t>Аналіз бюджетної програми показав, що кошти  використані за призначенням.</t>
  </si>
  <si>
    <r>
      <t>Пояснення щодо розбіжностей між фактичними та плановии результативними показниками:</t>
    </r>
    <r>
      <rPr>
        <i/>
        <sz val="11"/>
        <rFont val="Times New Roman"/>
        <family val="1"/>
        <charset val="204"/>
      </rPr>
      <t xml:space="preserve"> п1.3,1.4,1.5 - станом на 01.01.2022р. є вакантні 17,75 посад: 7ст. лікарів, 7,75ст. -працівники господарсько-обслуговувального підрохділу;   п.1.8 - економія коштів при проведенні публічних закупівель. п 6 передачею частини харчоблоку в господарське відання КТВП "Школяр" згідно рішення Ніжинської міської ради №25-11/2021 від 01.07.2021р.</t>
    </r>
  </si>
  <si>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менша кількість ліжко-днів, менша кількість породіль, придбання меншої кількості обладнання через здорожчання</t>
    </r>
  </si>
  <si>
    <r>
      <t xml:space="preserve">Пояснення щодо розбіжностей між фактичними та плановии результативними показниками: </t>
    </r>
    <r>
      <rPr>
        <i/>
        <sz val="11"/>
        <rFont val="Times New Roman"/>
        <family val="1"/>
        <charset val="204"/>
      </rPr>
      <t>кількість жінок, які вчасно стали на облік зменшилась по причині загального зменшення вагітних в порівнянні з минулим роком, розбіжність середньої тривалості перебування у пологовому будинку пояснюється змінами в протоколах лікування, середні видатки на придбання предметів довгострокового користування більше планових по причині здорожчанням обладнання</t>
    </r>
  </si>
  <si>
    <r>
      <t xml:space="preserve">Пояснення щодо збільшення (зменшення) обсягів проведених видатків (наданих кредитів) порівняно із аналогічними показниками попереднього року </t>
    </r>
    <r>
      <rPr>
        <i/>
        <sz val="11"/>
        <rFont val="Times New Roman"/>
        <family val="1"/>
        <charset val="204"/>
      </rPr>
      <t>Видатки  бюджетної програми 2021 року зменшились  у  зв’язку зі зміною порядку фінансування медичної галузі в межах медичної реформи та оплатою медичних послуг населенню згідно договору з НСЗУ</t>
    </r>
  </si>
  <si>
    <r>
      <t xml:space="preserve">Пояснення щодо причин відхилення касових видатків від планового показника  </t>
    </r>
    <r>
      <rPr>
        <i/>
        <sz val="11"/>
        <rFont val="Times New Roman"/>
        <family val="1"/>
        <charset val="204"/>
      </rPr>
      <t xml:space="preserve"> </t>
    </r>
  </si>
  <si>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</si>
  <si>
    <r>
      <t>5.7    «Стан фінансової дисципліни» :</t>
    </r>
    <r>
      <rPr>
        <i/>
        <sz val="11"/>
        <rFont val="Times New Roman"/>
        <family val="1"/>
        <charset val="204"/>
      </rPr>
      <t xml:space="preserve"> Станом на 01.01.2022р.  Відсутня кредиторська  заборгованість та дебіторська  заборгованість</t>
    </r>
  </si>
  <si>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підвищення рівня надання медичної допомоги вагітним, роділлям, породіллям та новонародженим у лікувально-профілактичних закладах</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</si>
  <si>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 xml:space="preserve">Забезпечено надання належної лікарсько-акушерської допомоги вагітним, породіллям та новонародженим. </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</si>
  <si>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Вчасно  стали на облік 499 жінок, проведено 708 пологів,20740 обстежень</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</si>
  <si>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Має довгостроковий термін дії.</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</si>
</sst>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6" formatCode="0.0"/>
    <numFmt numFmtId="168" formatCode="_-* #,##0.000\ _₽_-;\-* #,##0.000\ _₽_-;_-* &quot;-&quot;??\ _₽_-;_-@_-"/>
    <numFmt numFmtId="169" formatCode="_-* #,##0.0\ _₽_-;\-* #,##0.0\ _₽_-;_-* &quot;-&quot;??\ _₽_-;_-@_-"/>
    <numFmt numFmtId="170" formatCode="#,##0.0_ ;\-#,##0.0\ "/>
  </numFmts>
  <fonts count="15" x14ac:knownFonts="1">
    <font>
      <sz val="11"/>
      <color theme="1"/>
      <name val="Calibri"/>
      <family val="2"/>
      <scheme val="minor"/>
    </font>
    <font>
      <b/>
      <sz val="12"/>
      <name val="Times New Roman"/>
      <family val="1"/>
      <charset val="204"/>
    </font>
    <font>
      <sz val="12"/>
      <name val="Times New Roman"/>
      <family val="1"/>
      <charset val="204"/>
    </font>
    <font>
      <b/>
      <sz val="11"/>
      <name val="Times New Roman"/>
      <family val="1"/>
      <charset val="204"/>
    </font>
    <font>
      <sz val="11"/>
      <name val="Times New Roman"/>
      <family val="1"/>
      <charset val="204"/>
    </font>
    <font>
      <sz val="8"/>
      <name val="Times New Roman"/>
      <family val="1"/>
      <charset val="204"/>
    </font>
    <font>
      <sz val="9"/>
      <name val="Times New Roman"/>
      <family val="1"/>
      <charset val="204"/>
    </font>
    <font>
      <sz val="10"/>
      <name val="Times New Roman"/>
      <family val="1"/>
      <charset val="204"/>
    </font>
    <font>
      <b/>
      <sz val="10"/>
      <name val="Times New Roman"/>
      <family val="1"/>
      <charset val="204"/>
    </font>
    <font>
      <sz val="10"/>
      <name val="Arial"/>
      <family val="2"/>
      <charset val="204"/>
    </font>
    <font>
      <b/>
      <sz val="14"/>
      <name val="Times New Roman"/>
      <family val="1"/>
      <charset val="204"/>
    </font>
    <font>
      <sz val="14"/>
      <name val="Times New Roman"/>
      <family val="1"/>
      <charset val="204"/>
    </font>
    <font>
      <i/>
      <sz val="12"/>
      <name val="Times New Roman"/>
      <family val="1"/>
      <charset val="204"/>
    </font>
    <font>
      <i/>
      <sz val="11"/>
      <name val="Times New Roman"/>
      <family val="1"/>
      <charset val="204"/>
    </font>
    <font>
      <i/>
      <sz val="10"/>
      <name val="Times New Roman"/>
      <family val="1"/>
      <charset val="204"/>
    </font>
  </fonts>
  <fills count="2">
    <fill>
      <patternFill patternType="none"/>
    </fill>
    <fill>
      <patternFill patternType="gray125"/>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3">
    <xf numFmtId="0" fontId="0" fillId="0" borderId="0"/>
    <xf numFmtId="0" fontId="9" fillId="0" borderId="0"/>
    <xf numFmtId="164" fontId="9" fillId="0" borderId="0" applyFont="0" applyFill="0" applyBorder="0" applyAlignment="0" applyProtection="0"/>
  </cellStyleXfs>
  <cellXfs count="63">
    <xf numFmtId="0" fontId="0" fillId="0" borderId="0" xfId="0"/>
    <xf numFmtId="0" fontId="5" fillId="0" borderId="2"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6" fillId="0" borderId="2" xfId="1" applyFont="1" applyFill="1" applyBorder="1" applyAlignment="1">
      <alignment horizontal="center" vertical="center" wrapText="1"/>
    </xf>
    <xf numFmtId="169" fontId="7" fillId="0" borderId="2" xfId="2" applyNumberFormat="1" applyFont="1" applyFill="1" applyBorder="1" applyAlignment="1">
      <alignment horizontal="left" vertical="center" wrapText="1"/>
    </xf>
    <xf numFmtId="0" fontId="6" fillId="0" borderId="2" xfId="1" applyFont="1" applyFill="1" applyBorder="1" applyAlignment="1">
      <alignment horizontal="left" vertical="center" wrapText="1"/>
    </xf>
    <xf numFmtId="0" fontId="7" fillId="0" borderId="2" xfId="1" applyFont="1" applyFill="1" applyBorder="1" applyAlignment="1">
      <alignment vertical="center" wrapText="1"/>
    </xf>
    <xf numFmtId="0" fontId="7" fillId="0" borderId="0" xfId="0" applyFont="1" applyFill="1" applyAlignment="1">
      <alignment horizontal="left" vertical="center" wrapText="1"/>
    </xf>
    <xf numFmtId="0" fontId="2" fillId="0" borderId="0" xfId="0" applyFont="1" applyFill="1" applyAlignment="1">
      <alignment horizontal="left" vertical="center" wrapText="1"/>
    </xf>
    <xf numFmtId="0" fontId="2" fillId="0" borderId="0" xfId="1" applyFont="1" applyFill="1" applyBorder="1" applyAlignment="1">
      <alignment horizontal="left" vertical="center" wrapText="1"/>
    </xf>
    <xf numFmtId="0" fontId="7" fillId="0" borderId="0" xfId="1" applyFont="1" applyFill="1" applyBorder="1" applyAlignment="1">
      <alignment horizontal="left" vertical="center" wrapText="1"/>
    </xf>
    <xf numFmtId="0" fontId="4" fillId="0" borderId="2" xfId="1" applyFont="1" applyFill="1" applyBorder="1" applyAlignment="1">
      <alignment horizontal="left" vertical="center" wrapText="1"/>
    </xf>
    <xf numFmtId="0" fontId="7" fillId="0" borderId="2" xfId="1" applyFont="1" applyFill="1" applyBorder="1" applyAlignment="1">
      <alignment horizontal="left" vertical="center" wrapText="1"/>
    </xf>
    <xf numFmtId="0" fontId="7" fillId="0" borderId="2" xfId="1" applyFont="1" applyFill="1" applyBorder="1" applyAlignment="1">
      <alignment horizontal="center" vertical="center" wrapText="1"/>
    </xf>
    <xf numFmtId="0" fontId="8" fillId="0" borderId="2" xfId="1" applyFont="1" applyFill="1" applyBorder="1" applyAlignment="1">
      <alignment horizontal="center" vertical="center" wrapText="1"/>
    </xf>
    <xf numFmtId="0" fontId="8" fillId="0" borderId="0" xfId="1" applyFont="1" applyFill="1" applyBorder="1" applyAlignment="1">
      <alignment horizontal="left" vertical="center" wrapText="1"/>
    </xf>
    <xf numFmtId="0" fontId="4" fillId="0" borderId="2" xfId="1" applyFont="1" applyFill="1" applyBorder="1" applyAlignment="1">
      <alignment horizontal="center" vertical="center" wrapText="1"/>
    </xf>
    <xf numFmtId="0" fontId="3" fillId="0" borderId="2" xfId="1" applyFont="1" applyFill="1" applyBorder="1" applyAlignment="1">
      <alignment horizontal="left" vertical="center" wrapText="1"/>
    </xf>
    <xf numFmtId="0" fontId="8" fillId="0" borderId="2" xfId="1" applyFont="1" applyFill="1" applyBorder="1" applyAlignment="1">
      <alignment horizontal="left" vertical="center" wrapText="1"/>
    </xf>
    <xf numFmtId="0" fontId="11" fillId="0" borderId="0" xfId="1" applyFont="1" applyFill="1" applyBorder="1" applyAlignment="1">
      <alignment horizontal="center" vertical="center" wrapText="1"/>
    </xf>
    <xf numFmtId="0" fontId="7" fillId="0" borderId="0" xfId="1" applyFont="1" applyFill="1" applyBorder="1" applyAlignment="1">
      <alignment horizontal="center" vertical="center" wrapText="1"/>
    </xf>
    <xf numFmtId="0" fontId="10" fillId="0" borderId="0" xfId="1" applyFont="1" applyFill="1" applyBorder="1" applyAlignment="1">
      <alignment horizontal="center" vertical="center" wrapText="1"/>
    </xf>
    <xf numFmtId="0" fontId="10" fillId="0" borderId="0" xfId="1" applyFont="1" applyFill="1" applyBorder="1" applyAlignment="1">
      <alignment horizontal="center" vertical="center" wrapText="1"/>
    </xf>
    <xf numFmtId="0" fontId="7" fillId="0" borderId="0"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2" fillId="0" borderId="0" xfId="1" applyFont="1" applyFill="1" applyBorder="1" applyAlignment="1">
      <alignment horizontal="left" vertical="center" wrapText="1"/>
    </xf>
    <xf numFmtId="0" fontId="7" fillId="0" borderId="0" xfId="1" applyFont="1" applyFill="1" applyBorder="1" applyAlignment="1">
      <alignment horizontal="left" vertical="center" wrapText="1"/>
    </xf>
    <xf numFmtId="0" fontId="10" fillId="0" borderId="0" xfId="1" applyFont="1" applyFill="1" applyBorder="1" applyAlignment="1">
      <alignment horizontal="left" vertical="center" wrapText="1"/>
    </xf>
    <xf numFmtId="0" fontId="7" fillId="0" borderId="2" xfId="1" applyFont="1" applyFill="1" applyBorder="1" applyAlignment="1">
      <alignment horizontal="left" vertical="center" wrapText="1"/>
    </xf>
    <xf numFmtId="0" fontId="7" fillId="0" borderId="2" xfId="1" applyFont="1" applyFill="1" applyBorder="1" applyAlignment="1">
      <alignment horizontal="center" vertical="center" wrapText="1"/>
    </xf>
    <xf numFmtId="0" fontId="8" fillId="0" borderId="2" xfId="1" applyFont="1" applyFill="1" applyBorder="1" applyAlignment="1">
      <alignment horizontal="left" vertical="center" wrapText="1"/>
    </xf>
    <xf numFmtId="0" fontId="3" fillId="0" borderId="2" xfId="1" applyFont="1" applyFill="1" applyBorder="1" applyAlignment="1">
      <alignment horizontal="left" vertical="center" wrapText="1"/>
    </xf>
    <xf numFmtId="0" fontId="4" fillId="0" borderId="2" xfId="1" applyFont="1" applyFill="1" applyBorder="1" applyAlignment="1">
      <alignment horizontal="left" vertical="center" wrapText="1"/>
    </xf>
    <xf numFmtId="0" fontId="4" fillId="0" borderId="2" xfId="1" applyFont="1" applyFill="1" applyBorder="1" applyAlignment="1">
      <alignment horizontal="center" vertical="center" wrapText="1"/>
    </xf>
    <xf numFmtId="0" fontId="3" fillId="0" borderId="0" xfId="1" applyFont="1" applyFill="1" applyBorder="1" applyAlignment="1">
      <alignment horizontal="left" vertical="center" wrapText="1"/>
    </xf>
    <xf numFmtId="0" fontId="8" fillId="0" borderId="0" xfId="1" applyFont="1" applyFill="1" applyBorder="1" applyAlignment="1">
      <alignment horizontal="left" vertical="center" wrapText="1"/>
    </xf>
    <xf numFmtId="0" fontId="3" fillId="0" borderId="0" xfId="1" applyFont="1" applyFill="1" applyBorder="1" applyAlignment="1">
      <alignment horizontal="center" vertical="center" wrapText="1"/>
    </xf>
    <xf numFmtId="0" fontId="7" fillId="0" borderId="4" xfId="1" applyFont="1" applyFill="1" applyBorder="1" applyAlignment="1">
      <alignment horizontal="left" vertical="center" wrapText="1"/>
    </xf>
    <xf numFmtId="0" fontId="7" fillId="0" borderId="5" xfId="1" applyFont="1" applyFill="1" applyBorder="1" applyAlignment="1">
      <alignment horizontal="left" vertical="center" wrapText="1"/>
    </xf>
    <xf numFmtId="0" fontId="7" fillId="0" borderId="6" xfId="1" applyFont="1" applyFill="1" applyBorder="1" applyAlignment="1">
      <alignment horizontal="left" vertical="center" wrapText="1"/>
    </xf>
    <xf numFmtId="0" fontId="3" fillId="0" borderId="3" xfId="1" applyFont="1" applyFill="1" applyBorder="1" applyAlignment="1">
      <alignment horizontal="left" vertical="center" wrapText="1"/>
    </xf>
    <xf numFmtId="0" fontId="3" fillId="0" borderId="2" xfId="1" applyFont="1" applyFill="1" applyBorder="1" applyAlignment="1">
      <alignment horizontal="center" vertical="center" wrapText="1"/>
    </xf>
    <xf numFmtId="0" fontId="8" fillId="0" borderId="2" xfId="1" applyFont="1" applyFill="1" applyBorder="1" applyAlignment="1">
      <alignment horizontal="center" vertical="center" wrapText="1"/>
    </xf>
    <xf numFmtId="0" fontId="4" fillId="0" borderId="0" xfId="1" applyFont="1" applyFill="1" applyBorder="1" applyAlignment="1">
      <alignment horizontal="left" vertical="center" wrapText="1"/>
    </xf>
    <xf numFmtId="0" fontId="2" fillId="0" borderId="0" xfId="1" applyFont="1" applyFill="1" applyBorder="1" applyAlignment="1">
      <alignment horizontal="center" vertical="center" wrapText="1"/>
    </xf>
    <xf numFmtId="0" fontId="2" fillId="0" borderId="0" xfId="0" applyFont="1" applyFill="1" applyAlignment="1">
      <alignment horizontal="center" vertical="center" wrapText="1"/>
    </xf>
    <xf numFmtId="0" fontId="1" fillId="0" borderId="0" xfId="1" applyFont="1" applyFill="1" applyBorder="1" applyAlignment="1">
      <alignment horizontal="center" vertical="center" wrapText="1"/>
    </xf>
    <xf numFmtId="0" fontId="12" fillId="0" borderId="0" xfId="1" applyFont="1" applyFill="1" applyBorder="1" applyAlignment="1">
      <alignment horizontal="left" vertical="center" wrapText="1"/>
    </xf>
    <xf numFmtId="168" fontId="5" fillId="0" borderId="2" xfId="2" applyNumberFormat="1" applyFont="1" applyFill="1" applyBorder="1" applyAlignment="1">
      <alignment horizontal="center" vertical="center" wrapText="1"/>
    </xf>
    <xf numFmtId="0" fontId="12" fillId="0" borderId="1" xfId="1" applyFont="1" applyFill="1" applyBorder="1" applyAlignment="1">
      <alignment horizontal="left" vertical="center" wrapText="1"/>
    </xf>
    <xf numFmtId="168" fontId="6" fillId="0" borderId="2" xfId="2" applyNumberFormat="1" applyFont="1" applyFill="1" applyBorder="1" applyAlignment="1">
      <alignment horizontal="center" vertical="center" wrapText="1"/>
    </xf>
    <xf numFmtId="0" fontId="13" fillId="0" borderId="2" xfId="1" applyFont="1" applyFill="1" applyBorder="1" applyAlignment="1">
      <alignment horizontal="left" vertical="center" wrapText="1"/>
    </xf>
    <xf numFmtId="0" fontId="14" fillId="0" borderId="2" xfId="1" applyFont="1" applyFill="1" applyBorder="1" applyAlignment="1">
      <alignment horizontal="left" vertical="center" wrapText="1"/>
    </xf>
    <xf numFmtId="164" fontId="7" fillId="0" borderId="2" xfId="2" applyFont="1" applyFill="1" applyBorder="1" applyAlignment="1">
      <alignment horizontal="center" vertical="center" wrapText="1"/>
    </xf>
    <xf numFmtId="0" fontId="13" fillId="0" borderId="3" xfId="1" applyFont="1" applyFill="1" applyBorder="1" applyAlignment="1">
      <alignment horizontal="left" vertical="center" wrapText="1"/>
    </xf>
    <xf numFmtId="0" fontId="14" fillId="0" borderId="0" xfId="1" applyFont="1" applyFill="1" applyBorder="1" applyAlignment="1">
      <alignment horizontal="left" vertical="center" wrapText="1"/>
    </xf>
    <xf numFmtId="169" fontId="6" fillId="0" borderId="2" xfId="2" applyNumberFormat="1" applyFont="1" applyFill="1" applyBorder="1" applyAlignment="1">
      <alignment horizontal="center" vertical="center" wrapText="1"/>
    </xf>
    <xf numFmtId="169" fontId="7" fillId="0" borderId="2" xfId="2" applyNumberFormat="1" applyFont="1" applyFill="1" applyBorder="1" applyAlignment="1">
      <alignment horizontal="center" vertical="center" wrapText="1"/>
    </xf>
    <xf numFmtId="168" fontId="7" fillId="0" borderId="2" xfId="2" applyNumberFormat="1" applyFont="1" applyFill="1" applyBorder="1" applyAlignment="1">
      <alignment horizontal="left" vertical="center" wrapText="1"/>
    </xf>
    <xf numFmtId="170" fontId="6" fillId="0" borderId="2" xfId="2" applyNumberFormat="1" applyFont="1" applyFill="1" applyBorder="1" applyAlignment="1">
      <alignment horizontal="center" vertical="center" wrapText="1"/>
    </xf>
    <xf numFmtId="166" fontId="7" fillId="0" borderId="2" xfId="1" applyNumberFormat="1" applyFont="1" applyFill="1" applyBorder="1" applyAlignment="1">
      <alignment horizontal="center" vertical="center" wrapText="1"/>
    </xf>
    <xf numFmtId="2" fontId="7" fillId="0" borderId="2" xfId="1" applyNumberFormat="1" applyFont="1" applyFill="1" applyBorder="1" applyAlignment="1">
      <alignment horizontal="center" vertical="center" wrapText="1"/>
    </xf>
    <xf numFmtId="0" fontId="13" fillId="0" borderId="0" xfId="1" applyFont="1" applyFill="1" applyBorder="1" applyAlignment="1">
      <alignment horizontal="left" vertical="center" wrapText="1"/>
    </xf>
  </cellXfs>
  <cellStyles count="3">
    <cellStyle name="Обычный" xfId="0" builtinId="0"/>
    <cellStyle name="Обычный 10" xfId="1" xr:uid="{00000000-0005-0000-0000-000001000000}"/>
    <cellStyle name="Финансовый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151"/>
  <sheetViews>
    <sheetView tabSelected="1" topLeftCell="A124" zoomScale="85" zoomScaleNormal="85" workbookViewId="0">
      <selection activeCell="A124" sqref="A1:XFD1048576"/>
    </sheetView>
  </sheetViews>
  <sheetFormatPr defaultColWidth="34" defaultRowHeight="12.75" x14ac:dyDescent="0.25"/>
  <cols>
    <col min="1" max="1" width="5.42578125" style="10" customWidth="1"/>
    <col min="2" max="2" width="39.42578125" style="10" customWidth="1"/>
    <col min="3" max="3" width="17.28515625" style="10" customWidth="1"/>
    <col min="4" max="4" width="14.7109375" style="10" customWidth="1"/>
    <col min="5" max="6" width="19.5703125" style="10" customWidth="1"/>
    <col min="7" max="7" width="17.5703125" style="10" customWidth="1"/>
    <col min="8" max="8" width="20.7109375" style="10" customWidth="1"/>
    <col min="9" max="9" width="15" style="10" customWidth="1"/>
    <col min="10" max="10" width="11" style="10" customWidth="1"/>
    <col min="11" max="11" width="11.42578125" style="10" customWidth="1"/>
    <col min="12" max="16384" width="34" style="10"/>
  </cols>
  <sheetData>
    <row r="1" spans="1:11" x14ac:dyDescent="0.25">
      <c r="H1" s="23" t="s">
        <v>15</v>
      </c>
      <c r="I1" s="23"/>
      <c r="J1" s="23"/>
      <c r="K1" s="23"/>
    </row>
    <row r="2" spans="1:11" ht="29.45" customHeight="1" x14ac:dyDescent="0.25">
      <c r="H2" s="23" t="s">
        <v>16</v>
      </c>
      <c r="I2" s="23"/>
      <c r="J2" s="23"/>
      <c r="K2" s="23"/>
    </row>
    <row r="3" spans="1:11" ht="18.75" x14ac:dyDescent="0.25">
      <c r="A3" s="22" t="s">
        <v>153</v>
      </c>
      <c r="B3" s="22"/>
      <c r="C3" s="22"/>
      <c r="D3" s="22"/>
      <c r="E3" s="22"/>
      <c r="F3" s="22"/>
      <c r="G3" s="22"/>
      <c r="H3" s="22"/>
      <c r="I3" s="22"/>
      <c r="J3" s="22"/>
      <c r="K3" s="22"/>
    </row>
    <row r="4" spans="1:11" ht="17.45" customHeight="1" x14ac:dyDescent="0.25">
      <c r="A4" s="21" t="s">
        <v>8</v>
      </c>
      <c r="B4" s="21" t="s">
        <v>9</v>
      </c>
      <c r="C4" s="21"/>
      <c r="D4" s="22" t="s">
        <v>17</v>
      </c>
      <c r="E4" s="22"/>
      <c r="F4" s="22"/>
      <c r="G4" s="22"/>
      <c r="H4" s="22"/>
      <c r="I4" s="22"/>
      <c r="J4" s="22"/>
      <c r="K4" s="22"/>
    </row>
    <row r="5" spans="1:11" ht="18" customHeight="1" x14ac:dyDescent="0.25">
      <c r="A5" s="19"/>
      <c r="B5" s="19" t="s">
        <v>10</v>
      </c>
      <c r="C5" s="19"/>
      <c r="D5" s="24" t="s">
        <v>11</v>
      </c>
      <c r="E5" s="24"/>
      <c r="F5" s="24"/>
      <c r="G5" s="24"/>
      <c r="H5" s="24"/>
      <c r="I5" s="24"/>
      <c r="J5" s="24"/>
      <c r="K5" s="24"/>
    </row>
    <row r="6" spans="1:11" ht="17.45" customHeight="1" x14ac:dyDescent="0.25">
      <c r="A6" s="21" t="s">
        <v>12</v>
      </c>
      <c r="B6" s="21" t="s">
        <v>13</v>
      </c>
      <c r="C6" s="21"/>
      <c r="D6" s="22" t="s">
        <v>17</v>
      </c>
      <c r="E6" s="22"/>
      <c r="F6" s="22"/>
      <c r="G6" s="22"/>
      <c r="H6" s="22"/>
      <c r="I6" s="22"/>
      <c r="J6" s="22"/>
      <c r="K6" s="22"/>
    </row>
    <row r="7" spans="1:11" ht="18" customHeight="1" x14ac:dyDescent="0.25">
      <c r="B7" s="19" t="s">
        <v>10</v>
      </c>
      <c r="D7" s="24" t="s">
        <v>18</v>
      </c>
      <c r="E7" s="24"/>
      <c r="F7" s="24"/>
      <c r="G7" s="24"/>
      <c r="H7" s="24"/>
      <c r="I7" s="24"/>
      <c r="J7" s="24"/>
      <c r="K7" s="24"/>
    </row>
    <row r="8" spans="1:11" s="21" customFormat="1" ht="40.15" customHeight="1" x14ac:dyDescent="0.25">
      <c r="A8" s="21" t="s">
        <v>14</v>
      </c>
      <c r="B8" s="21" t="s">
        <v>0</v>
      </c>
      <c r="C8" s="21" t="s">
        <v>19</v>
      </c>
      <c r="D8" s="46" t="s">
        <v>1</v>
      </c>
      <c r="E8" s="46"/>
      <c r="F8" s="46"/>
      <c r="G8" s="46"/>
      <c r="H8" s="46"/>
      <c r="I8" s="46"/>
      <c r="J8" s="46"/>
      <c r="K8" s="46"/>
    </row>
    <row r="9" spans="1:11" s="19" customFormat="1" ht="27.4" customHeight="1" x14ac:dyDescent="0.25">
      <c r="A9" s="21"/>
      <c r="B9" s="19" t="s">
        <v>10</v>
      </c>
      <c r="C9" s="20" t="s">
        <v>20</v>
      </c>
      <c r="D9" s="24" t="s">
        <v>21</v>
      </c>
      <c r="E9" s="24"/>
      <c r="F9" s="24"/>
      <c r="G9" s="24"/>
      <c r="H9" s="24"/>
      <c r="I9" s="24"/>
      <c r="J9" s="24"/>
      <c r="K9" s="24"/>
    </row>
    <row r="10" spans="1:11" s="19" customFormat="1" ht="20.25" customHeight="1" x14ac:dyDescent="0.25">
      <c r="A10" s="21" t="s">
        <v>22</v>
      </c>
      <c r="B10" s="21" t="s">
        <v>23</v>
      </c>
      <c r="C10" s="47" t="s">
        <v>24</v>
      </c>
      <c r="D10" s="47"/>
      <c r="E10" s="47"/>
      <c r="F10" s="47"/>
      <c r="G10" s="47"/>
      <c r="H10" s="47"/>
      <c r="I10" s="47"/>
      <c r="J10" s="47"/>
      <c r="K10" s="47"/>
    </row>
    <row r="11" spans="1:11" s="19" customFormat="1" ht="16.899999999999999" customHeight="1" x14ac:dyDescent="0.25">
      <c r="A11" s="21" t="s">
        <v>25</v>
      </c>
      <c r="B11" s="27" t="s">
        <v>26</v>
      </c>
      <c r="C11" s="27"/>
      <c r="D11" s="27"/>
      <c r="E11" s="27"/>
      <c r="F11" s="27"/>
      <c r="G11" s="27"/>
      <c r="H11" s="27"/>
      <c r="I11" s="27"/>
      <c r="J11" s="27"/>
      <c r="K11" s="27"/>
    </row>
    <row r="12" spans="1:11" ht="18" customHeight="1" x14ac:dyDescent="0.25">
      <c r="A12" s="25" t="s">
        <v>27</v>
      </c>
      <c r="B12" s="26"/>
      <c r="C12" s="26"/>
      <c r="D12" s="26"/>
      <c r="E12" s="26"/>
      <c r="F12" s="26"/>
      <c r="G12" s="26"/>
      <c r="H12" s="26"/>
      <c r="I12" s="26"/>
      <c r="J12" s="26"/>
      <c r="K12" s="26"/>
    </row>
    <row r="13" spans="1:11" ht="16.899999999999999" customHeight="1" x14ac:dyDescent="0.25">
      <c r="A13" s="28" t="s">
        <v>28</v>
      </c>
      <c r="B13" s="28" t="s">
        <v>29</v>
      </c>
      <c r="C13" s="29" t="s">
        <v>30</v>
      </c>
      <c r="D13" s="29"/>
      <c r="E13" s="29"/>
      <c r="F13" s="29" t="s">
        <v>31</v>
      </c>
      <c r="G13" s="29"/>
      <c r="H13" s="29"/>
      <c r="I13" s="29" t="s">
        <v>32</v>
      </c>
      <c r="J13" s="29"/>
      <c r="K13" s="29"/>
    </row>
    <row r="14" spans="1:11" ht="22.5" x14ac:dyDescent="0.25">
      <c r="A14" s="28"/>
      <c r="B14" s="28"/>
      <c r="C14" s="1" t="s">
        <v>33</v>
      </c>
      <c r="D14" s="1" t="s">
        <v>34</v>
      </c>
      <c r="E14" s="1" t="s">
        <v>35</v>
      </c>
      <c r="F14" s="1" t="s">
        <v>33</v>
      </c>
      <c r="G14" s="1" t="s">
        <v>36</v>
      </c>
      <c r="H14" s="1" t="s">
        <v>35</v>
      </c>
      <c r="I14" s="1" t="s">
        <v>37</v>
      </c>
      <c r="J14" s="1" t="s">
        <v>38</v>
      </c>
      <c r="K14" s="1" t="s">
        <v>35</v>
      </c>
    </row>
    <row r="15" spans="1:11" s="2" customFormat="1" ht="11.25" x14ac:dyDescent="0.25">
      <c r="A15" s="1"/>
      <c r="B15" s="1"/>
      <c r="C15" s="1" t="s">
        <v>39</v>
      </c>
      <c r="D15" s="1" t="s">
        <v>40</v>
      </c>
      <c r="E15" s="1" t="s">
        <v>41</v>
      </c>
      <c r="F15" s="1" t="s">
        <v>42</v>
      </c>
      <c r="G15" s="1" t="s">
        <v>43</v>
      </c>
      <c r="H15" s="1" t="s">
        <v>44</v>
      </c>
      <c r="I15" s="1" t="s">
        <v>45</v>
      </c>
      <c r="J15" s="1" t="s">
        <v>46</v>
      </c>
      <c r="K15" s="1" t="s">
        <v>47</v>
      </c>
    </row>
    <row r="16" spans="1:11" s="20" customFormat="1" ht="15" x14ac:dyDescent="0.25">
      <c r="A16" s="13" t="s">
        <v>48</v>
      </c>
      <c r="B16" s="16" t="s">
        <v>49</v>
      </c>
      <c r="C16" s="48">
        <v>6936.9849999999997</v>
      </c>
      <c r="D16" s="48">
        <v>3200.2150000000001</v>
      </c>
      <c r="E16" s="48">
        <f>C16+D16</f>
        <v>10137.200000000001</v>
      </c>
      <c r="F16" s="48">
        <v>6868.3667599999999</v>
      </c>
      <c r="G16" s="48">
        <v>3199.9140000000002</v>
      </c>
      <c r="H16" s="48">
        <f>F16+G16</f>
        <v>10068.28076</v>
      </c>
      <c r="I16" s="48">
        <f>F16-C16</f>
        <v>-68.618239999999787</v>
      </c>
      <c r="J16" s="48">
        <f>G16-D16</f>
        <v>-0.30099999999993088</v>
      </c>
      <c r="K16" s="48">
        <f>I16+J16</f>
        <v>-68.919239999999718</v>
      </c>
    </row>
    <row r="17" spans="1:11" ht="21.6" customHeight="1" x14ac:dyDescent="0.25">
      <c r="A17" s="25" t="s">
        <v>50</v>
      </c>
      <c r="B17" s="26"/>
      <c r="C17" s="26"/>
      <c r="D17" s="26"/>
      <c r="E17" s="26"/>
      <c r="F17" s="26"/>
      <c r="G17" s="26"/>
      <c r="H17" s="26"/>
      <c r="I17" s="26"/>
      <c r="J17" s="26"/>
      <c r="K17" s="26"/>
    </row>
    <row r="18" spans="1:11" ht="61.5" customHeight="1" x14ac:dyDescent="0.25">
      <c r="A18" s="49" t="s">
        <v>154</v>
      </c>
      <c r="B18" s="49"/>
      <c r="C18" s="49"/>
      <c r="D18" s="49"/>
      <c r="E18" s="49"/>
      <c r="F18" s="49"/>
      <c r="G18" s="49"/>
      <c r="H18" s="49"/>
      <c r="I18" s="49"/>
      <c r="J18" s="49"/>
      <c r="K18" s="49"/>
    </row>
    <row r="19" spans="1:11" ht="15.75" x14ac:dyDescent="0.25">
      <c r="A19" s="12"/>
      <c r="B19" s="12" t="s">
        <v>51</v>
      </c>
      <c r="C19" s="12"/>
      <c r="D19" s="12"/>
      <c r="E19" s="12"/>
      <c r="F19" s="12"/>
      <c r="G19" s="12"/>
      <c r="H19" s="12"/>
      <c r="I19" s="12"/>
      <c r="J19" s="12"/>
      <c r="K19" s="12"/>
    </row>
    <row r="20" spans="1:11" ht="45.2" customHeight="1" x14ac:dyDescent="0.25">
      <c r="A20" s="13">
        <v>1</v>
      </c>
      <c r="B20" s="12" t="s">
        <v>163</v>
      </c>
      <c r="C20" s="48">
        <v>6936.9849999999997</v>
      </c>
      <c r="D20" s="48">
        <v>3200.2150000000001</v>
      </c>
      <c r="E20" s="48">
        <f>C20+D20</f>
        <v>10137.200000000001</v>
      </c>
      <c r="F20" s="48">
        <v>6868.3675999999996</v>
      </c>
      <c r="G20" s="48">
        <v>3199.9140000000002</v>
      </c>
      <c r="H20" s="50">
        <f t="shared" ref="H20" si="0">F20+G20</f>
        <v>10068.2816</v>
      </c>
      <c r="I20" s="48">
        <f>F20-C20</f>
        <v>-68.617400000000089</v>
      </c>
      <c r="J20" s="48">
        <f>G20-D20</f>
        <v>-0.30099999999993088</v>
      </c>
      <c r="K20" s="50">
        <f t="shared" ref="K20" si="1">I20+J20</f>
        <v>-68.91840000000002</v>
      </c>
    </row>
    <row r="21" spans="1:11" ht="21.6" customHeight="1" x14ac:dyDescent="0.25">
      <c r="A21" s="25" t="s">
        <v>52</v>
      </c>
      <c r="B21" s="26"/>
      <c r="C21" s="26"/>
      <c r="D21" s="26"/>
      <c r="E21" s="26"/>
      <c r="F21" s="26"/>
      <c r="G21" s="26"/>
      <c r="H21" s="26"/>
      <c r="I21" s="26"/>
      <c r="J21" s="26"/>
      <c r="K21" s="26"/>
    </row>
    <row r="22" spans="1:11" ht="30" x14ac:dyDescent="0.25">
      <c r="A22" s="12" t="s">
        <v>53</v>
      </c>
      <c r="B22" s="12" t="s">
        <v>54</v>
      </c>
      <c r="C22" s="3" t="s">
        <v>55</v>
      </c>
      <c r="D22" s="3" t="s">
        <v>2</v>
      </c>
      <c r="E22" s="3" t="s">
        <v>56</v>
      </c>
    </row>
    <row r="23" spans="1:11" ht="15" x14ac:dyDescent="0.25">
      <c r="A23" s="12" t="s">
        <v>48</v>
      </c>
      <c r="B23" s="12" t="s">
        <v>57</v>
      </c>
      <c r="C23" s="12" t="s">
        <v>58</v>
      </c>
      <c r="D23" s="4"/>
      <c r="E23" s="12" t="s">
        <v>58</v>
      </c>
    </row>
    <row r="24" spans="1:11" ht="15" x14ac:dyDescent="0.25">
      <c r="A24" s="12"/>
      <c r="B24" s="12" t="s">
        <v>59</v>
      </c>
      <c r="C24" s="12"/>
      <c r="D24" s="4"/>
      <c r="E24" s="12"/>
    </row>
    <row r="25" spans="1:11" ht="15" x14ac:dyDescent="0.25">
      <c r="A25" s="12" t="s">
        <v>60</v>
      </c>
      <c r="B25" s="12" t="s">
        <v>61</v>
      </c>
      <c r="C25" s="12" t="s">
        <v>58</v>
      </c>
      <c r="D25" s="4"/>
      <c r="E25" s="12" t="s">
        <v>58</v>
      </c>
    </row>
    <row r="26" spans="1:11" ht="15" x14ac:dyDescent="0.25">
      <c r="A26" s="12" t="s">
        <v>62</v>
      </c>
      <c r="B26" s="12" t="s">
        <v>63</v>
      </c>
      <c r="C26" s="12" t="s">
        <v>58</v>
      </c>
      <c r="D26" s="4"/>
      <c r="E26" s="12" t="s">
        <v>58</v>
      </c>
    </row>
    <row r="27" spans="1:11" x14ac:dyDescent="0.25">
      <c r="A27" s="28" t="s">
        <v>64</v>
      </c>
      <c r="B27" s="28"/>
      <c r="C27" s="28"/>
      <c r="D27" s="28"/>
      <c r="E27" s="28"/>
    </row>
    <row r="28" spans="1:11" ht="15" x14ac:dyDescent="0.25">
      <c r="A28" s="12" t="s">
        <v>65</v>
      </c>
      <c r="B28" s="12" t="s">
        <v>66</v>
      </c>
      <c r="C28" s="13">
        <f>SUM(C29:C33)</f>
        <v>3200.2150000000001</v>
      </c>
      <c r="D28" s="13">
        <f>SUM(D29:D33)</f>
        <v>3199.9140000000002</v>
      </c>
      <c r="E28" s="13">
        <f t="shared" ref="E28" si="2">SUM(E30:E33)</f>
        <v>0.30099999999993088</v>
      </c>
    </row>
    <row r="29" spans="1:11" ht="15" x14ac:dyDescent="0.25">
      <c r="A29" s="12"/>
      <c r="B29" s="12" t="s">
        <v>59</v>
      </c>
      <c r="C29" s="13"/>
      <c r="D29" s="13"/>
      <c r="E29" s="13"/>
    </row>
    <row r="30" spans="1:11" ht="15" x14ac:dyDescent="0.25">
      <c r="A30" s="12" t="s">
        <v>67</v>
      </c>
      <c r="B30" s="12" t="s">
        <v>61</v>
      </c>
      <c r="C30" s="13"/>
      <c r="D30" s="13"/>
      <c r="E30" s="13">
        <f>C30-D30</f>
        <v>0</v>
      </c>
    </row>
    <row r="31" spans="1:11" ht="15" x14ac:dyDescent="0.25">
      <c r="A31" s="12" t="s">
        <v>68</v>
      </c>
      <c r="B31" s="12" t="s">
        <v>69</v>
      </c>
      <c r="C31" s="13"/>
      <c r="D31" s="13"/>
      <c r="E31" s="13">
        <f t="shared" ref="E31:E33" si="3">C31-D31</f>
        <v>0</v>
      </c>
    </row>
    <row r="32" spans="1:11" ht="15" x14ac:dyDescent="0.25">
      <c r="A32" s="12" t="s">
        <v>70</v>
      </c>
      <c r="B32" s="12" t="s">
        <v>71</v>
      </c>
      <c r="C32" s="13"/>
      <c r="D32" s="13"/>
      <c r="E32" s="13">
        <f t="shared" si="3"/>
        <v>0</v>
      </c>
    </row>
    <row r="33" spans="1:11" ht="15" x14ac:dyDescent="0.25">
      <c r="A33" s="12" t="s">
        <v>72</v>
      </c>
      <c r="B33" s="12" t="s">
        <v>73</v>
      </c>
      <c r="C33" s="13">
        <v>3200.2150000000001</v>
      </c>
      <c r="D33" s="13">
        <v>3199.9140000000002</v>
      </c>
      <c r="E33" s="13">
        <f t="shared" si="3"/>
        <v>0.30099999999993088</v>
      </c>
    </row>
    <row r="34" spans="1:11" ht="34.15" customHeight="1" x14ac:dyDescent="0.25">
      <c r="A34" s="51" t="s">
        <v>155</v>
      </c>
      <c r="B34" s="52"/>
      <c r="C34" s="52"/>
      <c r="D34" s="52"/>
      <c r="E34" s="52"/>
    </row>
    <row r="35" spans="1:11" ht="11.45" customHeight="1" x14ac:dyDescent="0.25">
      <c r="A35" s="51"/>
      <c r="B35" s="52"/>
      <c r="C35" s="52"/>
      <c r="D35" s="52"/>
      <c r="E35" s="52"/>
    </row>
    <row r="36" spans="1:11" ht="15" x14ac:dyDescent="0.25">
      <c r="A36" s="12" t="s">
        <v>74</v>
      </c>
      <c r="B36" s="12" t="s">
        <v>75</v>
      </c>
      <c r="C36" s="12" t="s">
        <v>58</v>
      </c>
      <c r="D36" s="12"/>
      <c r="E36" s="12"/>
    </row>
    <row r="37" spans="1:11" ht="15" x14ac:dyDescent="0.25">
      <c r="A37" s="12"/>
      <c r="B37" s="12" t="s">
        <v>59</v>
      </c>
      <c r="C37" s="12"/>
      <c r="D37" s="12"/>
      <c r="E37" s="12"/>
    </row>
    <row r="38" spans="1:11" ht="15" x14ac:dyDescent="0.25">
      <c r="A38" s="12" t="s">
        <v>76</v>
      </c>
      <c r="B38" s="12" t="s">
        <v>61</v>
      </c>
      <c r="C38" s="12" t="s">
        <v>58</v>
      </c>
      <c r="D38" s="12"/>
      <c r="E38" s="12"/>
    </row>
    <row r="39" spans="1:11" ht="15" x14ac:dyDescent="0.25">
      <c r="A39" s="12" t="s">
        <v>77</v>
      </c>
      <c r="B39" s="12" t="s">
        <v>73</v>
      </c>
      <c r="C39" s="12" t="s">
        <v>58</v>
      </c>
      <c r="D39" s="12"/>
      <c r="E39" s="12"/>
    </row>
    <row r="41" spans="1:11" ht="16.149999999999999" customHeight="1" x14ac:dyDescent="0.25">
      <c r="A41" s="25" t="s">
        <v>78</v>
      </c>
      <c r="B41" s="26"/>
      <c r="C41" s="26"/>
      <c r="D41" s="26"/>
      <c r="E41" s="26"/>
      <c r="F41" s="26"/>
      <c r="G41" s="26"/>
      <c r="H41" s="26"/>
      <c r="I41" s="26"/>
      <c r="J41" s="26"/>
      <c r="K41" s="26"/>
    </row>
    <row r="43" spans="1:11" x14ac:dyDescent="0.25">
      <c r="A43" s="28" t="s">
        <v>53</v>
      </c>
      <c r="B43" s="28" t="s">
        <v>54</v>
      </c>
      <c r="C43" s="28" t="s">
        <v>79</v>
      </c>
      <c r="D43" s="28"/>
      <c r="E43" s="28"/>
      <c r="F43" s="28" t="s">
        <v>80</v>
      </c>
      <c r="G43" s="28"/>
      <c r="H43" s="28"/>
      <c r="I43" s="28" t="s">
        <v>81</v>
      </c>
      <c r="J43" s="28"/>
      <c r="K43" s="28"/>
    </row>
    <row r="44" spans="1:11" ht="22.9" customHeight="1" x14ac:dyDescent="0.25">
      <c r="A44" s="28"/>
      <c r="B44" s="28"/>
      <c r="C44" s="1" t="s">
        <v>82</v>
      </c>
      <c r="D44" s="1" t="s">
        <v>83</v>
      </c>
      <c r="E44" s="1" t="s">
        <v>35</v>
      </c>
      <c r="F44" s="1" t="s">
        <v>82</v>
      </c>
      <c r="G44" s="1" t="s">
        <v>83</v>
      </c>
      <c r="H44" s="1" t="s">
        <v>35</v>
      </c>
      <c r="I44" s="1" t="s">
        <v>82</v>
      </c>
      <c r="J44" s="1" t="s">
        <v>83</v>
      </c>
      <c r="K44" s="1" t="s">
        <v>35</v>
      </c>
    </row>
    <row r="45" spans="1:11" s="15" customFormat="1" ht="14.25" x14ac:dyDescent="0.25">
      <c r="A45" s="18" t="s">
        <v>84</v>
      </c>
      <c r="B45" s="18" t="s">
        <v>85</v>
      </c>
      <c r="C45" s="30"/>
      <c r="D45" s="30"/>
      <c r="E45" s="30"/>
      <c r="F45" s="30"/>
      <c r="G45" s="30"/>
      <c r="H45" s="30"/>
      <c r="I45" s="30"/>
      <c r="J45" s="30"/>
      <c r="K45" s="30"/>
    </row>
    <row r="46" spans="1:11" x14ac:dyDescent="0.25">
      <c r="A46" s="12">
        <v>1</v>
      </c>
      <c r="B46" s="5" t="s">
        <v>86</v>
      </c>
      <c r="C46" s="13">
        <v>1</v>
      </c>
      <c r="D46" s="13"/>
      <c r="E46" s="13">
        <f t="shared" ref="E46:E53" si="4">C46+D46</f>
        <v>1</v>
      </c>
      <c r="F46" s="13">
        <v>1</v>
      </c>
      <c r="G46" s="13"/>
      <c r="H46" s="13">
        <f t="shared" ref="H46:H53" si="5">F46+G46</f>
        <v>1</v>
      </c>
      <c r="I46" s="13">
        <f t="shared" ref="I46:J53" si="6">F46-C46</f>
        <v>0</v>
      </c>
      <c r="J46" s="13">
        <f t="shared" si="6"/>
        <v>0</v>
      </c>
      <c r="K46" s="13">
        <f t="shared" ref="K46:K53" si="7">I46+J46</f>
        <v>0</v>
      </c>
    </row>
    <row r="47" spans="1:11" x14ac:dyDescent="0.25">
      <c r="A47" s="12">
        <v>2</v>
      </c>
      <c r="B47" s="5" t="s">
        <v>87</v>
      </c>
      <c r="C47" s="13">
        <v>90</v>
      </c>
      <c r="D47" s="13"/>
      <c r="E47" s="13">
        <f t="shared" si="4"/>
        <v>90</v>
      </c>
      <c r="F47" s="13">
        <v>90</v>
      </c>
      <c r="G47" s="13"/>
      <c r="H47" s="13">
        <f t="shared" si="5"/>
        <v>90</v>
      </c>
      <c r="I47" s="13">
        <f t="shared" si="6"/>
        <v>0</v>
      </c>
      <c r="J47" s="13">
        <f t="shared" si="6"/>
        <v>0</v>
      </c>
      <c r="K47" s="13">
        <f t="shared" si="7"/>
        <v>0</v>
      </c>
    </row>
    <row r="48" spans="1:11" x14ac:dyDescent="0.25">
      <c r="A48" s="12">
        <v>3</v>
      </c>
      <c r="B48" s="5" t="s">
        <v>88</v>
      </c>
      <c r="C48" s="13">
        <v>203</v>
      </c>
      <c r="D48" s="13"/>
      <c r="E48" s="13">
        <f t="shared" si="4"/>
        <v>203</v>
      </c>
      <c r="F48" s="13">
        <v>185.25</v>
      </c>
      <c r="G48" s="13"/>
      <c r="H48" s="13">
        <f t="shared" si="5"/>
        <v>185.25</v>
      </c>
      <c r="I48" s="13">
        <f t="shared" si="6"/>
        <v>-17.75</v>
      </c>
      <c r="J48" s="13">
        <f t="shared" si="6"/>
        <v>0</v>
      </c>
      <c r="K48" s="13">
        <f t="shared" si="7"/>
        <v>-17.75</v>
      </c>
    </row>
    <row r="49" spans="1:11" x14ac:dyDescent="0.25">
      <c r="A49" s="12">
        <v>4</v>
      </c>
      <c r="B49" s="5" t="s">
        <v>89</v>
      </c>
      <c r="C49" s="13">
        <v>42</v>
      </c>
      <c r="D49" s="13"/>
      <c r="E49" s="13">
        <f t="shared" si="4"/>
        <v>42</v>
      </c>
      <c r="F49" s="13">
        <v>35</v>
      </c>
      <c r="G49" s="13"/>
      <c r="H49" s="13">
        <f t="shared" si="5"/>
        <v>35</v>
      </c>
      <c r="I49" s="13">
        <f t="shared" si="6"/>
        <v>-7</v>
      </c>
      <c r="J49" s="13">
        <f t="shared" si="6"/>
        <v>0</v>
      </c>
      <c r="K49" s="13">
        <f t="shared" si="7"/>
        <v>-7</v>
      </c>
    </row>
    <row r="50" spans="1:11" x14ac:dyDescent="0.25">
      <c r="A50" s="12">
        <v>5</v>
      </c>
      <c r="B50" s="5" t="s">
        <v>90</v>
      </c>
      <c r="C50" s="13">
        <v>114.25</v>
      </c>
      <c r="D50" s="13"/>
      <c r="E50" s="13">
        <f t="shared" si="4"/>
        <v>114.25</v>
      </c>
      <c r="F50" s="13">
        <v>114.25</v>
      </c>
      <c r="G50" s="13"/>
      <c r="H50" s="13">
        <f t="shared" si="5"/>
        <v>114.25</v>
      </c>
      <c r="I50" s="13">
        <f t="shared" si="6"/>
        <v>0</v>
      </c>
      <c r="J50" s="13">
        <f t="shared" si="6"/>
        <v>0</v>
      </c>
      <c r="K50" s="13">
        <f t="shared" si="7"/>
        <v>0</v>
      </c>
    </row>
    <row r="51" spans="1:11" x14ac:dyDescent="0.25">
      <c r="A51" s="12">
        <v>6</v>
      </c>
      <c r="B51" s="5" t="s">
        <v>91</v>
      </c>
      <c r="C51" s="13">
        <v>10719</v>
      </c>
      <c r="D51" s="13"/>
      <c r="E51" s="13">
        <f t="shared" si="4"/>
        <v>10719</v>
      </c>
      <c r="F51" s="13">
        <v>10395.4</v>
      </c>
      <c r="G51" s="13"/>
      <c r="H51" s="13">
        <f t="shared" si="5"/>
        <v>10395.4</v>
      </c>
      <c r="I51" s="13">
        <f t="shared" si="6"/>
        <v>-323.60000000000036</v>
      </c>
      <c r="J51" s="13">
        <f t="shared" si="6"/>
        <v>0</v>
      </c>
      <c r="K51" s="13">
        <f t="shared" si="7"/>
        <v>-323.60000000000036</v>
      </c>
    </row>
    <row r="52" spans="1:11" x14ac:dyDescent="0.25">
      <c r="A52" s="12">
        <v>7</v>
      </c>
      <c r="B52" s="5" t="s">
        <v>92</v>
      </c>
      <c r="C52" s="13"/>
      <c r="D52" s="13">
        <v>265.95999999999998</v>
      </c>
      <c r="E52" s="13">
        <f t="shared" si="4"/>
        <v>265.95999999999998</v>
      </c>
      <c r="F52" s="13"/>
      <c r="G52" s="13">
        <v>265.95999999999998</v>
      </c>
      <c r="H52" s="13">
        <f t="shared" si="5"/>
        <v>265.95999999999998</v>
      </c>
      <c r="I52" s="13">
        <f t="shared" si="6"/>
        <v>0</v>
      </c>
      <c r="J52" s="13">
        <f t="shared" si="6"/>
        <v>0</v>
      </c>
      <c r="K52" s="13">
        <f t="shared" si="7"/>
        <v>0</v>
      </c>
    </row>
    <row r="53" spans="1:11" ht="24" x14ac:dyDescent="0.25">
      <c r="A53" s="12">
        <v>8</v>
      </c>
      <c r="B53" s="5" t="s">
        <v>93</v>
      </c>
      <c r="C53" s="53">
        <v>117.10599999999999</v>
      </c>
      <c r="D53" s="53">
        <v>3200.2150000000001</v>
      </c>
      <c r="E53" s="53">
        <f t="shared" si="4"/>
        <v>3317.3209999999999</v>
      </c>
      <c r="F53" s="53">
        <v>117.10599999999999</v>
      </c>
      <c r="G53" s="53">
        <v>3199.9140000000002</v>
      </c>
      <c r="H53" s="53">
        <f t="shared" si="5"/>
        <v>3317.0200000000004</v>
      </c>
      <c r="I53" s="53">
        <f t="shared" si="6"/>
        <v>0</v>
      </c>
      <c r="J53" s="53">
        <f t="shared" si="6"/>
        <v>-0.30099999999993088</v>
      </c>
      <c r="K53" s="53">
        <f t="shared" si="7"/>
        <v>-0.30099999999993088</v>
      </c>
    </row>
    <row r="54" spans="1:11" ht="46.9" customHeight="1" x14ac:dyDescent="0.25">
      <c r="A54" s="31" t="s">
        <v>165</v>
      </c>
      <c r="B54" s="30"/>
      <c r="C54" s="30"/>
      <c r="D54" s="30"/>
      <c r="E54" s="30"/>
      <c r="F54" s="30"/>
      <c r="G54" s="30"/>
      <c r="H54" s="30"/>
      <c r="I54" s="30"/>
      <c r="J54" s="30"/>
      <c r="K54" s="30"/>
    </row>
    <row r="55" spans="1:11" s="15" customFormat="1" ht="14.25" x14ac:dyDescent="0.25">
      <c r="A55" s="18" t="s">
        <v>94</v>
      </c>
      <c r="B55" s="18" t="s">
        <v>95</v>
      </c>
      <c r="C55" s="30"/>
      <c r="D55" s="30"/>
      <c r="E55" s="30"/>
      <c r="F55" s="30"/>
      <c r="G55" s="30"/>
      <c r="H55" s="30"/>
      <c r="I55" s="30"/>
      <c r="J55" s="30"/>
      <c r="K55" s="30"/>
    </row>
    <row r="56" spans="1:11" x14ac:dyDescent="0.25">
      <c r="A56" s="12">
        <v>1</v>
      </c>
      <c r="B56" s="5" t="s">
        <v>96</v>
      </c>
      <c r="C56" s="13">
        <v>18560</v>
      </c>
      <c r="D56" s="13"/>
      <c r="E56" s="13">
        <f>C56+D56</f>
        <v>18560</v>
      </c>
      <c r="F56" s="13">
        <v>18548</v>
      </c>
      <c r="G56" s="13"/>
      <c r="H56" s="13">
        <f>F56+G56</f>
        <v>18548</v>
      </c>
      <c r="I56" s="13">
        <f>F56-C56</f>
        <v>-12</v>
      </c>
      <c r="J56" s="13">
        <f>G56-D56</f>
        <v>0</v>
      </c>
      <c r="K56" s="13">
        <f>I56+J56</f>
        <v>-12</v>
      </c>
    </row>
    <row r="57" spans="1:11" x14ac:dyDescent="0.25">
      <c r="A57" s="12">
        <v>2</v>
      </c>
      <c r="B57" s="5" t="s">
        <v>97</v>
      </c>
      <c r="C57" s="13">
        <v>720</v>
      </c>
      <c r="D57" s="13"/>
      <c r="E57" s="13">
        <f t="shared" ref="E57:E63" si="8">C57+D57</f>
        <v>720</v>
      </c>
      <c r="F57" s="13">
        <v>708</v>
      </c>
      <c r="G57" s="13"/>
      <c r="H57" s="13">
        <f t="shared" ref="H57:H63" si="9">F57+G57</f>
        <v>708</v>
      </c>
      <c r="I57" s="13">
        <f t="shared" ref="I57:J63" si="10">F57-C57</f>
        <v>-12</v>
      </c>
      <c r="J57" s="13">
        <f t="shared" si="10"/>
        <v>0</v>
      </c>
      <c r="K57" s="13">
        <f t="shared" ref="K57:K63" si="11">I57+J57</f>
        <v>-12</v>
      </c>
    </row>
    <row r="58" spans="1:11" x14ac:dyDescent="0.25">
      <c r="A58" s="12"/>
      <c r="B58" s="5" t="s">
        <v>161</v>
      </c>
      <c r="C58" s="13">
        <v>720</v>
      </c>
      <c r="D58" s="13"/>
      <c r="E58" s="13">
        <f t="shared" si="8"/>
        <v>720</v>
      </c>
      <c r="F58" s="13">
        <v>714</v>
      </c>
      <c r="G58" s="13"/>
      <c r="H58" s="13">
        <f t="shared" si="9"/>
        <v>714</v>
      </c>
      <c r="I58" s="13">
        <f t="shared" si="10"/>
        <v>-6</v>
      </c>
      <c r="J58" s="13">
        <f t="shared" si="10"/>
        <v>0</v>
      </c>
      <c r="K58" s="13">
        <f t="shared" si="11"/>
        <v>-6</v>
      </c>
    </row>
    <row r="59" spans="1:11" x14ac:dyDescent="0.25">
      <c r="A59" s="12"/>
      <c r="B59" s="5" t="s">
        <v>159</v>
      </c>
      <c r="C59" s="13">
        <v>330</v>
      </c>
      <c r="D59" s="13"/>
      <c r="E59" s="13">
        <f t="shared" si="8"/>
        <v>330</v>
      </c>
      <c r="F59" s="13">
        <v>387</v>
      </c>
      <c r="G59" s="13"/>
      <c r="H59" s="13">
        <f t="shared" si="9"/>
        <v>387</v>
      </c>
      <c r="I59" s="13">
        <f t="shared" si="10"/>
        <v>57</v>
      </c>
      <c r="J59" s="13">
        <f t="shared" si="10"/>
        <v>0</v>
      </c>
      <c r="K59" s="13">
        <f t="shared" si="11"/>
        <v>57</v>
      </c>
    </row>
    <row r="60" spans="1:11" x14ac:dyDescent="0.25">
      <c r="A60" s="12"/>
      <c r="B60" s="5" t="s">
        <v>160</v>
      </c>
      <c r="C60" s="13">
        <v>390</v>
      </c>
      <c r="D60" s="13"/>
      <c r="E60" s="13">
        <f t="shared" si="8"/>
        <v>390</v>
      </c>
      <c r="F60" s="13">
        <v>327</v>
      </c>
      <c r="G60" s="13"/>
      <c r="H60" s="13">
        <f t="shared" si="9"/>
        <v>327</v>
      </c>
      <c r="I60" s="13">
        <f t="shared" si="10"/>
        <v>-63</v>
      </c>
      <c r="J60" s="13">
        <f t="shared" si="10"/>
        <v>0</v>
      </c>
      <c r="K60" s="13">
        <f t="shared" si="11"/>
        <v>-63</v>
      </c>
    </row>
    <row r="61" spans="1:11" x14ac:dyDescent="0.25">
      <c r="A61" s="12">
        <v>3</v>
      </c>
      <c r="B61" s="5" t="s">
        <v>98</v>
      </c>
      <c r="C61" s="13">
        <v>20740</v>
      </c>
      <c r="D61" s="13"/>
      <c r="E61" s="13">
        <f t="shared" si="8"/>
        <v>20740</v>
      </c>
      <c r="F61" s="13">
        <v>20740</v>
      </c>
      <c r="G61" s="13"/>
      <c r="H61" s="13">
        <f t="shared" si="9"/>
        <v>20740</v>
      </c>
      <c r="I61" s="13">
        <f t="shared" si="10"/>
        <v>0</v>
      </c>
      <c r="J61" s="13">
        <f t="shared" si="10"/>
        <v>0</v>
      </c>
      <c r="K61" s="13">
        <f t="shared" si="11"/>
        <v>0</v>
      </c>
    </row>
    <row r="62" spans="1:11" x14ac:dyDescent="0.25">
      <c r="A62" s="12">
        <v>4</v>
      </c>
      <c r="B62" s="5" t="s">
        <v>99</v>
      </c>
      <c r="C62" s="13"/>
      <c r="D62" s="13">
        <v>4</v>
      </c>
      <c r="E62" s="13">
        <f t="shared" si="8"/>
        <v>4</v>
      </c>
      <c r="F62" s="13"/>
      <c r="G62" s="13">
        <v>4</v>
      </c>
      <c r="H62" s="13">
        <f t="shared" si="9"/>
        <v>4</v>
      </c>
      <c r="I62" s="13">
        <f t="shared" si="10"/>
        <v>0</v>
      </c>
      <c r="J62" s="13">
        <f t="shared" si="10"/>
        <v>0</v>
      </c>
      <c r="K62" s="13">
        <f t="shared" si="11"/>
        <v>0</v>
      </c>
    </row>
    <row r="63" spans="1:11" ht="24" x14ac:dyDescent="0.25">
      <c r="A63" s="12">
        <v>5</v>
      </c>
      <c r="B63" s="5" t="s">
        <v>100</v>
      </c>
      <c r="C63" s="13">
        <v>85</v>
      </c>
      <c r="D63" s="13">
        <v>14</v>
      </c>
      <c r="E63" s="13">
        <f t="shared" si="8"/>
        <v>99</v>
      </c>
      <c r="F63" s="13">
        <v>85</v>
      </c>
      <c r="G63" s="13">
        <v>13</v>
      </c>
      <c r="H63" s="13">
        <f t="shared" si="9"/>
        <v>98</v>
      </c>
      <c r="I63" s="13">
        <f t="shared" si="10"/>
        <v>0</v>
      </c>
      <c r="J63" s="13">
        <f t="shared" si="10"/>
        <v>-1</v>
      </c>
      <c r="K63" s="13">
        <f t="shared" si="11"/>
        <v>-1</v>
      </c>
    </row>
    <row r="64" spans="1:11" ht="37.9" customHeight="1" x14ac:dyDescent="0.25">
      <c r="A64" s="32" t="s">
        <v>166</v>
      </c>
      <c r="B64" s="28"/>
      <c r="C64" s="28"/>
      <c r="D64" s="28"/>
      <c r="E64" s="28"/>
      <c r="F64" s="28"/>
      <c r="G64" s="28"/>
      <c r="H64" s="28"/>
      <c r="I64" s="28"/>
      <c r="J64" s="28"/>
      <c r="K64" s="28"/>
    </row>
    <row r="65" spans="1:11" s="15" customFormat="1" ht="14.25" x14ac:dyDescent="0.25">
      <c r="A65" s="18" t="s">
        <v>101</v>
      </c>
      <c r="B65" s="18" t="s">
        <v>102</v>
      </c>
      <c r="C65" s="30"/>
      <c r="D65" s="30"/>
      <c r="E65" s="30"/>
      <c r="F65" s="30"/>
      <c r="G65" s="30"/>
      <c r="H65" s="30"/>
      <c r="I65" s="30"/>
      <c r="J65" s="30"/>
      <c r="K65" s="30"/>
    </row>
    <row r="66" spans="1:11" x14ac:dyDescent="0.25">
      <c r="A66" s="12">
        <v>1</v>
      </c>
      <c r="B66" s="5" t="s">
        <v>4</v>
      </c>
      <c r="C66" s="13">
        <v>690</v>
      </c>
      <c r="D66" s="13"/>
      <c r="E66" s="13">
        <f t="shared" ref="E66" si="12">C66+D66</f>
        <v>690</v>
      </c>
      <c r="F66" s="13">
        <v>499</v>
      </c>
      <c r="G66" s="13"/>
      <c r="H66" s="13">
        <f t="shared" ref="H66" si="13">F66+G66</f>
        <v>499</v>
      </c>
      <c r="I66" s="13">
        <f t="shared" ref="I66:J66" si="14">F66-C66</f>
        <v>-191</v>
      </c>
      <c r="J66" s="13">
        <f t="shared" si="14"/>
        <v>0</v>
      </c>
      <c r="K66" s="13">
        <f t="shared" ref="K66" si="15">I66+J66</f>
        <v>-191</v>
      </c>
    </row>
    <row r="67" spans="1:11" ht="24" x14ac:dyDescent="0.25">
      <c r="A67" s="12">
        <v>2</v>
      </c>
      <c r="B67" s="5" t="s">
        <v>5</v>
      </c>
      <c r="C67" s="13">
        <v>8.8000000000000007</v>
      </c>
      <c r="D67" s="13"/>
      <c r="E67" s="13">
        <f>C67+D67</f>
        <v>8.8000000000000007</v>
      </c>
      <c r="F67" s="13">
        <v>8.3000000000000007</v>
      </c>
      <c r="G67" s="13"/>
      <c r="H67" s="13">
        <f>F67+G67</f>
        <v>8.3000000000000007</v>
      </c>
      <c r="I67" s="13">
        <f>F67-C67</f>
        <v>-0.5</v>
      </c>
      <c r="J67" s="13">
        <f>G67-D67</f>
        <v>0</v>
      </c>
      <c r="K67" s="13">
        <f>I67+J67</f>
        <v>-0.5</v>
      </c>
    </row>
    <row r="68" spans="1:11" x14ac:dyDescent="0.25">
      <c r="A68" s="12">
        <v>3</v>
      </c>
      <c r="B68" s="5" t="s">
        <v>3</v>
      </c>
      <c r="C68" s="13">
        <v>373.76</v>
      </c>
      <c r="D68" s="13"/>
      <c r="E68" s="13">
        <f t="shared" ref="E68:E70" si="16">C68+D68</f>
        <v>373.76</v>
      </c>
      <c r="F68" s="13">
        <v>370.3</v>
      </c>
      <c r="G68" s="13"/>
      <c r="H68" s="13">
        <f t="shared" ref="H68:H70" si="17">F68+G68</f>
        <v>370.3</v>
      </c>
      <c r="I68" s="13">
        <f t="shared" ref="I68:J70" si="18">F68-C68</f>
        <v>-3.4599999999999795</v>
      </c>
      <c r="J68" s="13">
        <f t="shared" si="18"/>
        <v>0</v>
      </c>
      <c r="K68" s="13">
        <f t="shared" ref="K68:K70" si="19">I68+J68</f>
        <v>-3.4599999999999795</v>
      </c>
    </row>
    <row r="69" spans="1:11" x14ac:dyDescent="0.25">
      <c r="A69" s="12">
        <v>4</v>
      </c>
      <c r="B69" s="5" t="s">
        <v>6</v>
      </c>
      <c r="C69" s="13"/>
      <c r="D69" s="13">
        <v>477.37</v>
      </c>
      <c r="E69" s="13">
        <f t="shared" si="16"/>
        <v>477.37</v>
      </c>
      <c r="F69" s="13"/>
      <c r="G69" s="13">
        <v>386.44</v>
      </c>
      <c r="H69" s="13">
        <f t="shared" si="17"/>
        <v>386.44</v>
      </c>
      <c r="I69" s="13">
        <f t="shared" si="18"/>
        <v>0</v>
      </c>
      <c r="J69" s="13">
        <f t="shared" si="18"/>
        <v>-90.93</v>
      </c>
      <c r="K69" s="13">
        <f t="shared" si="19"/>
        <v>-90.93</v>
      </c>
    </row>
    <row r="70" spans="1:11" ht="36" x14ac:dyDescent="0.25">
      <c r="A70" s="12">
        <v>5</v>
      </c>
      <c r="B70" s="5" t="s">
        <v>103</v>
      </c>
      <c r="C70" s="13">
        <v>1377.72</v>
      </c>
      <c r="D70" s="13">
        <v>228586.79</v>
      </c>
      <c r="E70" s="13">
        <f t="shared" si="16"/>
        <v>229964.51</v>
      </c>
      <c r="F70" s="13">
        <v>1377.72</v>
      </c>
      <c r="G70" s="13">
        <v>246147.23</v>
      </c>
      <c r="H70" s="13">
        <f t="shared" si="17"/>
        <v>247524.95</v>
      </c>
      <c r="I70" s="13">
        <f t="shared" si="18"/>
        <v>0</v>
      </c>
      <c r="J70" s="13">
        <f t="shared" si="18"/>
        <v>17560.440000000002</v>
      </c>
      <c r="K70" s="13">
        <f t="shared" si="19"/>
        <v>17560.440000000002</v>
      </c>
    </row>
    <row r="71" spans="1:11" ht="54.75" customHeight="1" x14ac:dyDescent="0.25">
      <c r="A71" s="31" t="s">
        <v>167</v>
      </c>
      <c r="B71" s="28"/>
      <c r="C71" s="28"/>
      <c r="D71" s="28"/>
      <c r="E71" s="28"/>
      <c r="F71" s="28"/>
      <c r="G71" s="28"/>
      <c r="H71" s="28"/>
      <c r="I71" s="28"/>
      <c r="J71" s="28"/>
      <c r="K71" s="28"/>
    </row>
    <row r="72" spans="1:11" s="15" customFormat="1" ht="14.25" x14ac:dyDescent="0.25">
      <c r="A72" s="18">
        <v>4</v>
      </c>
      <c r="B72" s="17" t="s">
        <v>105</v>
      </c>
      <c r="C72" s="30"/>
      <c r="D72" s="30"/>
      <c r="E72" s="30"/>
      <c r="F72" s="30"/>
      <c r="G72" s="30"/>
      <c r="H72" s="30"/>
      <c r="I72" s="30"/>
      <c r="J72" s="30"/>
      <c r="K72" s="30"/>
    </row>
    <row r="73" spans="1:11" x14ac:dyDescent="0.25">
      <c r="A73" s="12">
        <v>1</v>
      </c>
      <c r="B73" s="5" t="s">
        <v>106</v>
      </c>
      <c r="C73" s="13">
        <v>-10</v>
      </c>
      <c r="D73" s="13"/>
      <c r="E73" s="13">
        <f t="shared" ref="E73:E75" si="20">C73+D73</f>
        <v>-10</v>
      </c>
      <c r="F73" s="13">
        <v>-8.6</v>
      </c>
      <c r="G73" s="13"/>
      <c r="H73" s="13">
        <f t="shared" ref="H73:H75" si="21">F73+G73</f>
        <v>-8.6</v>
      </c>
      <c r="I73" s="13">
        <f t="shared" ref="I73:J75" si="22">F73-C73</f>
        <v>1.4000000000000004</v>
      </c>
      <c r="J73" s="13">
        <f t="shared" si="22"/>
        <v>0</v>
      </c>
      <c r="K73" s="13">
        <f t="shared" ref="K73:K75" si="23">I73+J73</f>
        <v>1.4000000000000004</v>
      </c>
    </row>
    <row r="74" spans="1:11" ht="24" x14ac:dyDescent="0.25">
      <c r="A74" s="12">
        <v>2</v>
      </c>
      <c r="B74" s="5" t="s">
        <v>7</v>
      </c>
      <c r="C74" s="13"/>
      <c r="D74" s="13">
        <v>100</v>
      </c>
      <c r="E74" s="13">
        <f t="shared" si="20"/>
        <v>100</v>
      </c>
      <c r="F74" s="13"/>
      <c r="G74" s="13">
        <v>100</v>
      </c>
      <c r="H74" s="13">
        <f t="shared" si="21"/>
        <v>100</v>
      </c>
      <c r="I74" s="13">
        <f t="shared" si="22"/>
        <v>0</v>
      </c>
      <c r="J74" s="13">
        <f t="shared" si="22"/>
        <v>0</v>
      </c>
      <c r="K74" s="13">
        <f t="shared" si="23"/>
        <v>0</v>
      </c>
    </row>
    <row r="75" spans="1:11" x14ac:dyDescent="0.25">
      <c r="A75" s="12">
        <v>3</v>
      </c>
      <c r="B75" s="5" t="s">
        <v>107</v>
      </c>
      <c r="C75" s="13"/>
      <c r="D75" s="13">
        <v>100</v>
      </c>
      <c r="E75" s="13">
        <f t="shared" si="20"/>
        <v>100</v>
      </c>
      <c r="F75" s="13"/>
      <c r="G75" s="13">
        <v>100</v>
      </c>
      <c r="H75" s="13">
        <f t="shared" si="21"/>
        <v>100</v>
      </c>
      <c r="I75" s="13">
        <f t="shared" si="22"/>
        <v>0</v>
      </c>
      <c r="J75" s="13">
        <f t="shared" si="22"/>
        <v>0</v>
      </c>
      <c r="K75" s="13">
        <f t="shared" si="23"/>
        <v>0</v>
      </c>
    </row>
    <row r="76" spans="1:11" ht="17.45" customHeight="1" x14ac:dyDescent="0.25">
      <c r="A76" s="31" t="s">
        <v>104</v>
      </c>
      <c r="B76" s="28"/>
      <c r="C76" s="28"/>
      <c r="D76" s="28"/>
      <c r="E76" s="28"/>
      <c r="F76" s="28"/>
      <c r="G76" s="28"/>
      <c r="H76" s="28"/>
      <c r="I76" s="28"/>
      <c r="J76" s="28"/>
      <c r="K76" s="28"/>
    </row>
    <row r="77" spans="1:11" ht="19.5" customHeight="1" x14ac:dyDescent="0.25">
      <c r="A77" s="54" t="s">
        <v>108</v>
      </c>
      <c r="B77" s="54"/>
      <c r="C77" s="54"/>
      <c r="D77" s="54"/>
      <c r="E77" s="54"/>
      <c r="F77" s="54"/>
      <c r="G77" s="54"/>
      <c r="H77" s="54"/>
      <c r="I77" s="54"/>
      <c r="J77" s="54"/>
      <c r="K77" s="54"/>
    </row>
    <row r="78" spans="1:11" ht="18.75" customHeight="1" x14ac:dyDescent="0.25">
      <c r="A78" s="34" t="s">
        <v>109</v>
      </c>
      <c r="B78" s="35"/>
      <c r="C78" s="35"/>
      <c r="D78" s="35"/>
      <c r="E78" s="35"/>
      <c r="F78" s="35"/>
      <c r="G78" s="35"/>
      <c r="H78" s="35"/>
      <c r="I78" s="35"/>
      <c r="J78" s="35"/>
      <c r="K78" s="35"/>
    </row>
    <row r="79" spans="1:11" ht="18.75" customHeight="1" x14ac:dyDescent="0.25">
      <c r="A79" s="55" t="s">
        <v>110</v>
      </c>
      <c r="B79" s="55"/>
      <c r="C79" s="55"/>
      <c r="D79" s="55"/>
      <c r="E79" s="55"/>
      <c r="F79" s="55"/>
      <c r="G79" s="55"/>
      <c r="H79" s="55"/>
      <c r="I79" s="55"/>
      <c r="J79" s="55"/>
      <c r="K79" s="55"/>
    </row>
    <row r="80" spans="1:11" ht="18.75" customHeight="1" x14ac:dyDescent="0.25">
      <c r="A80" s="36" t="s">
        <v>111</v>
      </c>
      <c r="B80" s="36"/>
      <c r="C80" s="36"/>
      <c r="D80" s="36"/>
      <c r="E80" s="36"/>
      <c r="F80" s="36"/>
      <c r="G80" s="36"/>
      <c r="H80" s="36"/>
      <c r="I80" s="36"/>
      <c r="J80" s="36"/>
      <c r="K80" s="36"/>
    </row>
    <row r="81" spans="1:11" ht="23.25" customHeight="1" x14ac:dyDescent="0.25">
      <c r="A81" s="55" t="s">
        <v>164</v>
      </c>
      <c r="B81" s="55"/>
      <c r="C81" s="55"/>
      <c r="D81" s="55"/>
      <c r="E81" s="55"/>
      <c r="F81" s="55"/>
      <c r="G81" s="55"/>
      <c r="H81" s="55"/>
      <c r="I81" s="55"/>
      <c r="J81" s="55"/>
      <c r="K81" s="55"/>
    </row>
    <row r="82" spans="1:11" ht="17.45" customHeight="1" x14ac:dyDescent="0.25">
      <c r="A82" s="26" t="s">
        <v>112</v>
      </c>
      <c r="B82" s="26"/>
      <c r="C82" s="26"/>
      <c r="D82" s="26"/>
      <c r="E82" s="26"/>
      <c r="F82" s="26"/>
      <c r="G82" s="26"/>
      <c r="H82" s="26"/>
      <c r="I82" s="26"/>
      <c r="J82" s="26"/>
      <c r="K82" s="26"/>
    </row>
    <row r="83" spans="1:11" ht="28.5" customHeight="1" x14ac:dyDescent="0.25">
      <c r="A83" s="28" t="s">
        <v>53</v>
      </c>
      <c r="B83" s="28" t="s">
        <v>54</v>
      </c>
      <c r="C83" s="29" t="s">
        <v>113</v>
      </c>
      <c r="D83" s="29"/>
      <c r="E83" s="29"/>
      <c r="F83" s="29" t="s">
        <v>114</v>
      </c>
      <c r="G83" s="29"/>
      <c r="H83" s="29"/>
      <c r="I83" s="33" t="s">
        <v>115</v>
      </c>
      <c r="J83" s="29"/>
      <c r="K83" s="29"/>
    </row>
    <row r="84" spans="1:11" s="2" customFormat="1" ht="20.65" customHeight="1" x14ac:dyDescent="0.25">
      <c r="A84" s="28"/>
      <c r="B84" s="28"/>
      <c r="C84" s="1" t="s">
        <v>33</v>
      </c>
      <c r="D84" s="1" t="s">
        <v>34</v>
      </c>
      <c r="E84" s="1" t="s">
        <v>35</v>
      </c>
      <c r="F84" s="1" t="s">
        <v>33</v>
      </c>
      <c r="G84" s="1" t="s">
        <v>34</v>
      </c>
      <c r="H84" s="1" t="s">
        <v>35</v>
      </c>
      <c r="I84" s="1" t="s">
        <v>33</v>
      </c>
      <c r="J84" s="1" t="s">
        <v>34</v>
      </c>
      <c r="K84" s="1" t="s">
        <v>35</v>
      </c>
    </row>
    <row r="85" spans="1:11" ht="15" x14ac:dyDescent="0.25">
      <c r="A85" s="12"/>
      <c r="B85" s="12" t="s">
        <v>116</v>
      </c>
      <c r="C85" s="56">
        <v>12403.81436</v>
      </c>
      <c r="D85" s="56">
        <v>1477.029</v>
      </c>
      <c r="E85" s="56">
        <f>C85+D85</f>
        <v>13880.843360000001</v>
      </c>
      <c r="F85" s="56">
        <f>F16</f>
        <v>6868.3667599999999</v>
      </c>
      <c r="G85" s="56">
        <f>G16</f>
        <v>3199.9140000000002</v>
      </c>
      <c r="H85" s="56">
        <f>F85+G85</f>
        <v>10068.28076</v>
      </c>
      <c r="I85" s="56">
        <f>F85/C85*100</f>
        <v>55.37302123892799</v>
      </c>
      <c r="J85" s="56">
        <f>G85/D85*100</f>
        <v>216.64530621944459</v>
      </c>
      <c r="K85" s="56">
        <f>H85/E85*100</f>
        <v>72.53363861891458</v>
      </c>
    </row>
    <row r="86" spans="1:11" ht="50.1" customHeight="1" x14ac:dyDescent="0.25">
      <c r="A86" s="40" t="s">
        <v>168</v>
      </c>
      <c r="B86" s="40"/>
      <c r="C86" s="40"/>
      <c r="D86" s="40"/>
      <c r="E86" s="40"/>
      <c r="F86" s="40"/>
      <c r="G86" s="40"/>
      <c r="H86" s="40"/>
      <c r="I86" s="40"/>
      <c r="J86" s="40"/>
      <c r="K86" s="40"/>
    </row>
    <row r="87" spans="1:11" ht="15" x14ac:dyDescent="0.25">
      <c r="A87" s="12"/>
      <c r="B87" s="12" t="s">
        <v>59</v>
      </c>
      <c r="C87" s="12"/>
      <c r="D87" s="12"/>
      <c r="E87" s="12"/>
      <c r="F87" s="6"/>
      <c r="G87" s="6"/>
      <c r="H87" s="6"/>
      <c r="I87" s="6"/>
      <c r="J87" s="6"/>
      <c r="K87" s="6"/>
    </row>
    <row r="88" spans="1:11" ht="41.25" customHeight="1" x14ac:dyDescent="0.25">
      <c r="A88" s="13">
        <v>1</v>
      </c>
      <c r="B88" s="12" t="s">
        <v>163</v>
      </c>
      <c r="C88" s="4">
        <v>12403.81436</v>
      </c>
      <c r="D88" s="57">
        <v>1477.029</v>
      </c>
      <c r="E88" s="57">
        <f t="shared" ref="E88" si="24">C88+D88</f>
        <v>13880.843360000001</v>
      </c>
      <c r="F88" s="58">
        <v>6868.4</v>
      </c>
      <c r="G88" s="58">
        <v>3199.9</v>
      </c>
      <c r="H88" s="57">
        <f t="shared" ref="H88" si="25">F88+G88</f>
        <v>10068.299999999999</v>
      </c>
      <c r="I88" s="59">
        <f t="shared" ref="I88" si="26">F88/C88*100</f>
        <v>55.373289221010239</v>
      </c>
      <c r="J88" s="59">
        <f>G88/D88*100</f>
        <v>216.64435837075641</v>
      </c>
      <c r="K88" s="59">
        <f t="shared" ref="K88" si="27">H88/E88*100</f>
        <v>72.533777227207324</v>
      </c>
    </row>
    <row r="89" spans="1:11" ht="30.6" customHeight="1" x14ac:dyDescent="0.25">
      <c r="A89" s="41" t="s">
        <v>117</v>
      </c>
      <c r="B89" s="29"/>
      <c r="C89" s="29"/>
      <c r="D89" s="29"/>
      <c r="E89" s="29"/>
      <c r="F89" s="29"/>
      <c r="G89" s="29"/>
      <c r="H89" s="29"/>
      <c r="I89" s="29"/>
      <c r="J89" s="29"/>
      <c r="K89" s="29"/>
    </row>
    <row r="90" spans="1:11" ht="18.75" customHeight="1" x14ac:dyDescent="0.25">
      <c r="A90" s="51" t="s">
        <v>156</v>
      </c>
      <c r="B90" s="51"/>
      <c r="C90" s="51"/>
      <c r="D90" s="51"/>
      <c r="E90" s="51"/>
      <c r="F90" s="51"/>
      <c r="G90" s="51"/>
      <c r="H90" s="51"/>
      <c r="I90" s="51"/>
      <c r="J90" s="51"/>
      <c r="K90" s="51"/>
    </row>
    <row r="91" spans="1:11" s="15" customFormat="1" ht="14.25" x14ac:dyDescent="0.25">
      <c r="A91" s="18" t="s">
        <v>84</v>
      </c>
      <c r="B91" s="18" t="s">
        <v>85</v>
      </c>
      <c r="C91" s="13"/>
      <c r="D91" s="13"/>
      <c r="E91" s="13"/>
      <c r="F91" s="13"/>
      <c r="G91" s="13"/>
      <c r="H91" s="13"/>
      <c r="I91" s="60"/>
      <c r="J91" s="60"/>
      <c r="K91" s="60"/>
    </row>
    <row r="92" spans="1:11" x14ac:dyDescent="0.25">
      <c r="A92" s="12"/>
      <c r="B92" s="5" t="str">
        <f t="shared" ref="B92:B98" si="28">B46</f>
        <v>Кількість пологових будинків</v>
      </c>
      <c r="C92" s="13">
        <v>1</v>
      </c>
      <c r="D92" s="13"/>
      <c r="E92" s="13">
        <f t="shared" ref="E92:E120" si="29">C92+D92</f>
        <v>1</v>
      </c>
      <c r="F92" s="13">
        <v>1</v>
      </c>
      <c r="G92" s="13"/>
      <c r="H92" s="13">
        <f t="shared" ref="H92:H119" si="30">F92+G92</f>
        <v>1</v>
      </c>
      <c r="I92" s="59">
        <f>F92/C92*100</f>
        <v>100</v>
      </c>
      <c r="J92" s="59"/>
      <c r="K92" s="59">
        <f>H92/E92*100</f>
        <v>100</v>
      </c>
    </row>
    <row r="93" spans="1:11" x14ac:dyDescent="0.25">
      <c r="A93" s="12"/>
      <c r="B93" s="5" t="str">
        <f t="shared" si="28"/>
        <v>Кількість ліжок</v>
      </c>
      <c r="C93" s="13">
        <v>90</v>
      </c>
      <c r="D93" s="13"/>
      <c r="E93" s="13">
        <f t="shared" si="29"/>
        <v>90</v>
      </c>
      <c r="F93" s="13">
        <v>90</v>
      </c>
      <c r="G93" s="13"/>
      <c r="H93" s="13">
        <f t="shared" si="30"/>
        <v>90</v>
      </c>
      <c r="I93" s="59">
        <f t="shared" ref="I93:I118" si="31">F93/C93*100</f>
        <v>100</v>
      </c>
      <c r="J93" s="59"/>
      <c r="K93" s="59">
        <f t="shared" ref="K93:K120" si="32">H93/E93*100</f>
        <v>100</v>
      </c>
    </row>
    <row r="94" spans="1:11" x14ac:dyDescent="0.25">
      <c r="A94" s="12"/>
      <c r="B94" s="5" t="str">
        <f t="shared" si="28"/>
        <v>Кількість штатних одиниць:</v>
      </c>
      <c r="C94" s="13">
        <v>186</v>
      </c>
      <c r="D94" s="13"/>
      <c r="E94" s="13">
        <f t="shared" si="29"/>
        <v>186</v>
      </c>
      <c r="F94" s="13">
        <v>185.25</v>
      </c>
      <c r="G94" s="13"/>
      <c r="H94" s="13">
        <f t="shared" si="30"/>
        <v>185.25</v>
      </c>
      <c r="I94" s="59">
        <f t="shared" si="31"/>
        <v>99.596774193548384</v>
      </c>
      <c r="J94" s="59"/>
      <c r="K94" s="59">
        <f t="shared" si="32"/>
        <v>99.596774193548384</v>
      </c>
    </row>
    <row r="95" spans="1:11" x14ac:dyDescent="0.25">
      <c r="A95" s="12"/>
      <c r="B95" s="5" t="str">
        <f t="shared" si="28"/>
        <v xml:space="preserve">    в т.ч.лікарів,</v>
      </c>
      <c r="C95" s="13">
        <v>28.5</v>
      </c>
      <c r="D95" s="13"/>
      <c r="E95" s="13">
        <f t="shared" si="29"/>
        <v>28.5</v>
      </c>
      <c r="F95" s="13">
        <v>35</v>
      </c>
      <c r="G95" s="13"/>
      <c r="H95" s="13">
        <f t="shared" si="30"/>
        <v>35</v>
      </c>
      <c r="I95" s="59">
        <f t="shared" si="31"/>
        <v>122.80701754385966</v>
      </c>
      <c r="J95" s="59"/>
      <c r="K95" s="59">
        <f t="shared" si="32"/>
        <v>122.80701754385966</v>
      </c>
    </row>
    <row r="96" spans="1:11" x14ac:dyDescent="0.25">
      <c r="A96" s="12"/>
      <c r="B96" s="5" t="str">
        <f t="shared" si="28"/>
        <v xml:space="preserve">   медперсоналу</v>
      </c>
      <c r="C96" s="13">
        <v>108</v>
      </c>
      <c r="D96" s="13"/>
      <c r="E96" s="13">
        <f t="shared" si="29"/>
        <v>108</v>
      </c>
      <c r="F96" s="13">
        <v>114.25</v>
      </c>
      <c r="G96" s="13"/>
      <c r="H96" s="13">
        <f t="shared" si="30"/>
        <v>114.25</v>
      </c>
      <c r="I96" s="59">
        <f t="shared" si="31"/>
        <v>105.78703703703705</v>
      </c>
      <c r="J96" s="59"/>
      <c r="K96" s="59">
        <f t="shared" si="32"/>
        <v>105.78703703703705</v>
      </c>
    </row>
    <row r="97" spans="1:11" x14ac:dyDescent="0.25">
      <c r="A97" s="12"/>
      <c r="B97" s="5" t="str">
        <f t="shared" si="28"/>
        <v>Загальна площа пологового будинку</v>
      </c>
      <c r="C97" s="13">
        <v>10719</v>
      </c>
      <c r="D97" s="13"/>
      <c r="E97" s="13">
        <f t="shared" si="29"/>
        <v>10719</v>
      </c>
      <c r="F97" s="13">
        <v>10395.4</v>
      </c>
      <c r="G97" s="13"/>
      <c r="H97" s="13">
        <f t="shared" si="30"/>
        <v>10395.4</v>
      </c>
      <c r="I97" s="59">
        <f t="shared" si="31"/>
        <v>96.981061666200191</v>
      </c>
      <c r="J97" s="59"/>
      <c r="K97" s="59">
        <f t="shared" si="32"/>
        <v>96.981061666200191</v>
      </c>
    </row>
    <row r="98" spans="1:11" x14ac:dyDescent="0.25">
      <c r="A98" s="12"/>
      <c r="B98" s="5" t="str">
        <f t="shared" si="28"/>
        <v>В т.ч. знаходиться в оренді</v>
      </c>
      <c r="C98" s="13"/>
      <c r="D98" s="13">
        <v>266.95999999999998</v>
      </c>
      <c r="E98" s="13">
        <f t="shared" si="29"/>
        <v>266.95999999999998</v>
      </c>
      <c r="F98" s="13"/>
      <c r="G98" s="13">
        <v>265.95999999999998</v>
      </c>
      <c r="H98" s="13">
        <f t="shared" si="30"/>
        <v>265.95999999999998</v>
      </c>
      <c r="I98" s="59"/>
      <c r="J98" s="59">
        <f t="shared" ref="J98:J120" si="33">G98/D98*100</f>
        <v>99.625412046748579</v>
      </c>
      <c r="K98" s="59">
        <f t="shared" si="32"/>
        <v>99.625412046748579</v>
      </c>
    </row>
    <row r="99" spans="1:11" ht="25.35" customHeight="1" x14ac:dyDescent="0.25">
      <c r="A99" s="12"/>
      <c r="B99" s="5" t="s">
        <v>118</v>
      </c>
      <c r="C99" s="13">
        <v>333778</v>
      </c>
      <c r="D99" s="13">
        <v>1477029</v>
      </c>
      <c r="E99" s="13">
        <f t="shared" si="29"/>
        <v>1810807</v>
      </c>
      <c r="F99" s="13">
        <v>117106</v>
      </c>
      <c r="G99" s="13">
        <v>3199914</v>
      </c>
      <c r="H99" s="13">
        <f t="shared" si="30"/>
        <v>3317020</v>
      </c>
      <c r="I99" s="59">
        <f t="shared" si="31"/>
        <v>35.084996614516236</v>
      </c>
      <c r="J99" s="59">
        <f t="shared" si="33"/>
        <v>216.64530621944459</v>
      </c>
      <c r="K99" s="59">
        <f t="shared" si="32"/>
        <v>183.17910191422939</v>
      </c>
    </row>
    <row r="100" spans="1:11" s="15" customFormat="1" ht="14.25" x14ac:dyDescent="0.25">
      <c r="A100" s="18" t="s">
        <v>94</v>
      </c>
      <c r="B100" s="18" t="s">
        <v>95</v>
      </c>
      <c r="C100" s="14"/>
      <c r="D100" s="14"/>
      <c r="E100" s="13"/>
      <c r="F100" s="14"/>
      <c r="G100" s="14"/>
      <c r="H100" s="13"/>
      <c r="I100" s="59"/>
      <c r="J100" s="59"/>
      <c r="K100" s="59"/>
    </row>
    <row r="101" spans="1:11" x14ac:dyDescent="0.25">
      <c r="A101" s="12"/>
      <c r="B101" s="5" t="str">
        <f>B56</f>
        <v>Кількість ліжко-днів</v>
      </c>
      <c r="C101" s="13">
        <v>19397</v>
      </c>
      <c r="D101" s="13"/>
      <c r="E101" s="13">
        <f t="shared" si="29"/>
        <v>19397</v>
      </c>
      <c r="F101" s="13">
        <v>18548</v>
      </c>
      <c r="G101" s="13"/>
      <c r="H101" s="13">
        <f t="shared" si="30"/>
        <v>18548</v>
      </c>
      <c r="I101" s="59">
        <f t="shared" si="31"/>
        <v>95.623034489869568</v>
      </c>
      <c r="J101" s="59"/>
      <c r="K101" s="59">
        <f t="shared" si="32"/>
        <v>95.623034489869568</v>
      </c>
    </row>
    <row r="102" spans="1:11" x14ac:dyDescent="0.25">
      <c r="A102" s="12"/>
      <c r="B102" s="5" t="str">
        <f>B57</f>
        <v>Кількість породіль</v>
      </c>
      <c r="C102" s="13">
        <v>770</v>
      </c>
      <c r="D102" s="13"/>
      <c r="E102" s="13">
        <f t="shared" si="29"/>
        <v>770</v>
      </c>
      <c r="F102" s="13">
        <v>708</v>
      </c>
      <c r="G102" s="13"/>
      <c r="H102" s="13">
        <f t="shared" si="30"/>
        <v>708</v>
      </c>
      <c r="I102" s="59">
        <f t="shared" si="31"/>
        <v>91.94805194805194</v>
      </c>
      <c r="J102" s="59"/>
      <c r="K102" s="59">
        <f t="shared" si="32"/>
        <v>91.94805194805194</v>
      </c>
    </row>
    <row r="103" spans="1:11" x14ac:dyDescent="0.25">
      <c r="A103" s="12"/>
      <c r="B103" s="5" t="s">
        <v>162</v>
      </c>
      <c r="C103" s="13"/>
      <c r="D103" s="13"/>
      <c r="E103" s="13"/>
      <c r="F103" s="13">
        <v>714</v>
      </c>
      <c r="G103" s="13"/>
      <c r="H103" s="13">
        <f t="shared" si="30"/>
        <v>714</v>
      </c>
      <c r="I103" s="59"/>
      <c r="J103" s="59"/>
      <c r="K103" s="59"/>
    </row>
    <row r="104" spans="1:11" x14ac:dyDescent="0.25">
      <c r="A104" s="12"/>
      <c r="B104" s="5"/>
      <c r="C104" s="13"/>
      <c r="D104" s="13"/>
      <c r="E104" s="13"/>
      <c r="F104" s="13">
        <v>387</v>
      </c>
      <c r="G104" s="13"/>
      <c r="H104" s="13">
        <f t="shared" si="30"/>
        <v>387</v>
      </c>
      <c r="I104" s="59"/>
      <c r="J104" s="59"/>
      <c r="K104" s="59"/>
    </row>
    <row r="105" spans="1:11" x14ac:dyDescent="0.25">
      <c r="A105" s="12"/>
      <c r="B105" s="5"/>
      <c r="C105" s="13"/>
      <c r="D105" s="13"/>
      <c r="E105" s="13"/>
      <c r="F105" s="13">
        <v>327</v>
      </c>
      <c r="G105" s="13"/>
      <c r="H105" s="13">
        <f t="shared" si="30"/>
        <v>327</v>
      </c>
      <c r="I105" s="59"/>
      <c r="J105" s="59"/>
      <c r="K105" s="59"/>
    </row>
    <row r="106" spans="1:11" x14ac:dyDescent="0.25">
      <c r="A106" s="12"/>
      <c r="B106" s="5" t="str">
        <f>B61</f>
        <v>Кількість обстежень</v>
      </c>
      <c r="C106" s="13">
        <v>23473</v>
      </c>
      <c r="D106" s="13"/>
      <c r="E106" s="13">
        <f t="shared" si="29"/>
        <v>23473</v>
      </c>
      <c r="F106" s="13">
        <v>20740</v>
      </c>
      <c r="G106" s="13"/>
      <c r="H106" s="13">
        <f t="shared" si="30"/>
        <v>20740</v>
      </c>
      <c r="I106" s="59">
        <f t="shared" si="31"/>
        <v>88.356835513142755</v>
      </c>
      <c r="J106" s="59"/>
      <c r="K106" s="59">
        <f t="shared" si="32"/>
        <v>88.356835513142755</v>
      </c>
    </row>
    <row r="107" spans="1:11" x14ac:dyDescent="0.25">
      <c r="A107" s="12"/>
      <c r="B107" s="5" t="str">
        <f>B62</f>
        <v>Кількість укладених договорів</v>
      </c>
      <c r="C107" s="13"/>
      <c r="D107" s="13">
        <v>5</v>
      </c>
      <c r="E107" s="13">
        <f t="shared" si="29"/>
        <v>5</v>
      </c>
      <c r="F107" s="61"/>
      <c r="G107" s="13">
        <v>4</v>
      </c>
      <c r="H107" s="13">
        <f t="shared" si="30"/>
        <v>4</v>
      </c>
      <c r="I107" s="59"/>
      <c r="J107" s="59">
        <f t="shared" si="33"/>
        <v>80</v>
      </c>
      <c r="K107" s="59">
        <f t="shared" si="32"/>
        <v>80</v>
      </c>
    </row>
    <row r="108" spans="1:11" ht="28.9" customHeight="1" x14ac:dyDescent="0.25">
      <c r="A108" s="12"/>
      <c r="B108" s="5" t="str">
        <f>B63</f>
        <v>Кількість одиниць обладвнання, яке планується придбати</v>
      </c>
      <c r="C108" s="13">
        <v>113</v>
      </c>
      <c r="D108" s="13">
        <v>20</v>
      </c>
      <c r="E108" s="13">
        <f t="shared" si="29"/>
        <v>133</v>
      </c>
      <c r="F108" s="13">
        <v>85</v>
      </c>
      <c r="G108" s="13">
        <v>13</v>
      </c>
      <c r="H108" s="13">
        <f t="shared" si="30"/>
        <v>98</v>
      </c>
      <c r="I108" s="59"/>
      <c r="J108" s="59">
        <f t="shared" si="33"/>
        <v>65</v>
      </c>
      <c r="K108" s="59">
        <f t="shared" si="32"/>
        <v>73.68421052631578</v>
      </c>
    </row>
    <row r="109" spans="1:11" s="15" customFormat="1" ht="14.25" x14ac:dyDescent="0.25">
      <c r="A109" s="18" t="s">
        <v>101</v>
      </c>
      <c r="B109" s="18" t="s">
        <v>102</v>
      </c>
      <c r="C109" s="14"/>
      <c r="D109" s="14"/>
      <c r="E109" s="13"/>
      <c r="F109" s="14"/>
      <c r="G109" s="14"/>
      <c r="H109" s="13"/>
      <c r="I109" s="59"/>
      <c r="J109" s="59"/>
      <c r="K109" s="59"/>
    </row>
    <row r="110" spans="1:11" ht="17.45" customHeight="1" x14ac:dyDescent="0.25">
      <c r="A110" s="12"/>
      <c r="B110" s="5" t="s">
        <v>157</v>
      </c>
      <c r="C110" s="13">
        <v>49.81</v>
      </c>
      <c r="D110" s="13"/>
      <c r="E110" s="13">
        <f t="shared" ref="E110" si="34">C110+D110</f>
        <v>49.81</v>
      </c>
      <c r="F110" s="13">
        <v>0</v>
      </c>
      <c r="G110" s="13"/>
      <c r="H110" s="13">
        <f t="shared" ref="H110" si="35">F110+G110</f>
        <v>0</v>
      </c>
      <c r="I110" s="59">
        <f t="shared" ref="I110:I111" si="36">F110/C110*100</f>
        <v>0</v>
      </c>
      <c r="J110" s="59"/>
      <c r="K110" s="59">
        <f t="shared" ref="K110:K111" si="37">H110/E110*100</f>
        <v>0</v>
      </c>
    </row>
    <row r="111" spans="1:11" ht="17.45" customHeight="1" x14ac:dyDescent="0.25">
      <c r="A111" s="12"/>
      <c r="B111" s="5" t="s">
        <v>158</v>
      </c>
      <c r="C111" s="13">
        <v>5.09</v>
      </c>
      <c r="D111" s="13"/>
      <c r="E111" s="13">
        <f t="shared" ref="E111" si="38">C111+D111</f>
        <v>5.09</v>
      </c>
      <c r="F111" s="13">
        <v>0</v>
      </c>
      <c r="G111" s="13"/>
      <c r="H111" s="13">
        <f t="shared" ref="H111" si="39">F111+G111</f>
        <v>0</v>
      </c>
      <c r="I111" s="59">
        <f t="shared" si="36"/>
        <v>0</v>
      </c>
      <c r="J111" s="59"/>
      <c r="K111" s="59">
        <f t="shared" si="37"/>
        <v>0</v>
      </c>
    </row>
    <row r="112" spans="1:11" ht="17.45" customHeight="1" x14ac:dyDescent="0.25">
      <c r="A112" s="12"/>
      <c r="B112" s="5" t="str">
        <f>B68</f>
        <v>Середня вартість1 ліжко-дня</v>
      </c>
      <c r="C112" s="13">
        <v>644.24</v>
      </c>
      <c r="D112" s="13"/>
      <c r="E112" s="13">
        <f t="shared" si="29"/>
        <v>644.24</v>
      </c>
      <c r="F112" s="13">
        <v>370.3</v>
      </c>
      <c r="G112" s="13"/>
      <c r="H112" s="13">
        <f t="shared" si="30"/>
        <v>370.3</v>
      </c>
      <c r="I112" s="59">
        <f t="shared" si="31"/>
        <v>57.47857941139948</v>
      </c>
      <c r="J112" s="59"/>
      <c r="K112" s="59">
        <f t="shared" si="32"/>
        <v>57.47857941139948</v>
      </c>
    </row>
    <row r="113" spans="1:11" ht="17.45" customHeight="1" x14ac:dyDescent="0.25">
      <c r="A113" s="12"/>
      <c r="B113" s="5" t="str">
        <f>B66</f>
        <v>Кількість жінок , які вчасно стали на облік</v>
      </c>
      <c r="C113" s="13">
        <v>535</v>
      </c>
      <c r="D113" s="13"/>
      <c r="E113" s="13">
        <f t="shared" si="29"/>
        <v>535</v>
      </c>
      <c r="F113" s="13">
        <v>499</v>
      </c>
      <c r="G113" s="13"/>
      <c r="H113" s="13">
        <f t="shared" si="30"/>
        <v>499</v>
      </c>
      <c r="I113" s="59">
        <f t="shared" si="31"/>
        <v>93.271028037383175</v>
      </c>
      <c r="J113" s="59"/>
      <c r="K113" s="59">
        <f t="shared" si="32"/>
        <v>93.271028037383175</v>
      </c>
    </row>
    <row r="114" spans="1:11" ht="27.6" customHeight="1" x14ac:dyDescent="0.25">
      <c r="A114" s="12"/>
      <c r="B114" s="5" t="str">
        <f>B67</f>
        <v>Середня тривалість перебування у пологовому будинку</v>
      </c>
      <c r="C114" s="13">
        <v>4.8</v>
      </c>
      <c r="D114" s="13"/>
      <c r="E114" s="13">
        <f t="shared" si="29"/>
        <v>4.8</v>
      </c>
      <c r="F114" s="13">
        <v>8.3000000000000007</v>
      </c>
      <c r="G114" s="13"/>
      <c r="H114" s="13">
        <f t="shared" si="30"/>
        <v>8.3000000000000007</v>
      </c>
      <c r="I114" s="59">
        <f t="shared" si="31"/>
        <v>172.91666666666669</v>
      </c>
      <c r="J114" s="59"/>
      <c r="K114" s="59">
        <f t="shared" si="32"/>
        <v>172.91666666666669</v>
      </c>
    </row>
    <row r="115" spans="1:11" ht="19.149999999999999" customHeight="1" x14ac:dyDescent="0.25">
      <c r="A115" s="12"/>
      <c r="B115" s="5" t="str">
        <f>B69</f>
        <v>Середня вартість 1 м2 оренди</v>
      </c>
      <c r="C115" s="13"/>
      <c r="D115" s="13">
        <v>423.61</v>
      </c>
      <c r="E115" s="13">
        <f t="shared" si="29"/>
        <v>423.61</v>
      </c>
      <c r="F115" s="13"/>
      <c r="G115" s="13">
        <v>386.44</v>
      </c>
      <c r="H115" s="13">
        <f t="shared" si="30"/>
        <v>386.44</v>
      </c>
      <c r="I115" s="59"/>
      <c r="J115" s="59">
        <f t="shared" si="33"/>
        <v>91.225419607657983</v>
      </c>
      <c r="K115" s="59">
        <f t="shared" si="32"/>
        <v>91.225419607657983</v>
      </c>
    </row>
    <row r="116" spans="1:11" ht="40.9" customHeight="1" x14ac:dyDescent="0.25">
      <c r="A116" s="12"/>
      <c r="B116" s="5" t="s">
        <v>103</v>
      </c>
      <c r="C116" s="13">
        <v>2953.88</v>
      </c>
      <c r="D116" s="13">
        <v>73855.100000000006</v>
      </c>
      <c r="E116" s="13">
        <f t="shared" si="29"/>
        <v>76808.98000000001</v>
      </c>
      <c r="F116" s="13">
        <v>1377.72</v>
      </c>
      <c r="G116" s="13">
        <v>246147.23</v>
      </c>
      <c r="H116" s="13">
        <f t="shared" si="30"/>
        <v>247524.95</v>
      </c>
      <c r="I116" s="59"/>
      <c r="J116" s="59">
        <f t="shared" si="33"/>
        <v>333.28399799066005</v>
      </c>
      <c r="K116" s="59">
        <f t="shared" si="32"/>
        <v>322.26043100689526</v>
      </c>
    </row>
    <row r="117" spans="1:11" s="15" customFormat="1" ht="14.25" x14ac:dyDescent="0.25">
      <c r="A117" s="18">
        <v>4</v>
      </c>
      <c r="B117" s="17" t="s">
        <v>105</v>
      </c>
      <c r="C117" s="14"/>
      <c r="D117" s="14"/>
      <c r="E117" s="13"/>
      <c r="F117" s="14"/>
      <c r="G117" s="14"/>
      <c r="H117" s="13"/>
      <c r="I117" s="59"/>
      <c r="J117" s="59"/>
      <c r="K117" s="59"/>
    </row>
    <row r="118" spans="1:11" ht="20.65" customHeight="1" x14ac:dyDescent="0.25">
      <c r="A118" s="12"/>
      <c r="B118" s="5" t="str">
        <f>B73</f>
        <v>зниження кількості кесаревих розтинів</v>
      </c>
      <c r="C118" s="13">
        <v>4</v>
      </c>
      <c r="D118" s="13"/>
      <c r="E118" s="13">
        <f t="shared" si="29"/>
        <v>4</v>
      </c>
      <c r="F118" s="13">
        <v>-8.6</v>
      </c>
      <c r="G118" s="13"/>
      <c r="H118" s="13">
        <f t="shared" si="30"/>
        <v>-8.6</v>
      </c>
      <c r="I118" s="59">
        <f t="shared" si="31"/>
        <v>-215</v>
      </c>
      <c r="J118" s="59"/>
      <c r="K118" s="59">
        <f t="shared" si="32"/>
        <v>-215</v>
      </c>
    </row>
    <row r="119" spans="1:11" ht="27.6" customHeight="1" x14ac:dyDescent="0.25">
      <c r="A119" s="12"/>
      <c r="B119" s="5" t="str">
        <f>B74</f>
        <v>зменшення кількості орендарів, які невчасно сплачують оренду</v>
      </c>
      <c r="C119" s="13"/>
      <c r="D119" s="13">
        <v>100</v>
      </c>
      <c r="E119" s="13">
        <f t="shared" si="29"/>
        <v>100</v>
      </c>
      <c r="F119" s="13"/>
      <c r="G119" s="13">
        <v>100</v>
      </c>
      <c r="H119" s="13">
        <f t="shared" si="30"/>
        <v>100</v>
      </c>
      <c r="I119" s="59"/>
      <c r="J119" s="59"/>
      <c r="K119" s="59"/>
    </row>
    <row r="120" spans="1:11" ht="27.6" customHeight="1" x14ac:dyDescent="0.25">
      <c r="A120" s="12"/>
      <c r="B120" s="5" t="s">
        <v>107</v>
      </c>
      <c r="C120" s="13"/>
      <c r="D120" s="13">
        <v>100</v>
      </c>
      <c r="E120" s="13">
        <f t="shared" si="29"/>
        <v>100</v>
      </c>
      <c r="F120" s="13">
        <v>100</v>
      </c>
      <c r="G120" s="13">
        <v>100</v>
      </c>
      <c r="H120" s="13">
        <v>100</v>
      </c>
      <c r="I120" s="59"/>
      <c r="J120" s="59">
        <f t="shared" si="33"/>
        <v>100</v>
      </c>
      <c r="K120" s="59">
        <f t="shared" si="32"/>
        <v>100</v>
      </c>
    </row>
    <row r="121" spans="1:11" ht="17.45" customHeight="1" x14ac:dyDescent="0.25">
      <c r="A121" s="41" t="s">
        <v>119</v>
      </c>
      <c r="B121" s="41"/>
      <c r="C121" s="41"/>
      <c r="D121" s="41"/>
      <c r="E121" s="41"/>
      <c r="F121" s="41"/>
      <c r="G121" s="41"/>
      <c r="H121" s="41"/>
      <c r="I121" s="41"/>
      <c r="J121" s="41"/>
      <c r="K121" s="41"/>
    </row>
    <row r="122" spans="1:11" ht="15.6" customHeight="1" x14ac:dyDescent="0.25">
      <c r="A122" s="51" t="s">
        <v>120</v>
      </c>
      <c r="B122" s="51"/>
      <c r="C122" s="51"/>
      <c r="D122" s="51"/>
      <c r="E122" s="51"/>
      <c r="F122" s="51"/>
      <c r="G122" s="51"/>
      <c r="H122" s="51"/>
      <c r="I122" s="51"/>
      <c r="J122" s="51"/>
      <c r="K122" s="51"/>
    </row>
    <row r="123" spans="1:11" ht="14.1" customHeight="1" x14ac:dyDescent="0.25">
      <c r="A123" s="42" t="s">
        <v>121</v>
      </c>
      <c r="B123" s="42"/>
      <c r="C123" s="42"/>
      <c r="D123" s="42"/>
      <c r="E123" s="42"/>
      <c r="F123" s="42"/>
      <c r="G123" s="42"/>
      <c r="H123" s="42"/>
      <c r="I123" s="42"/>
      <c r="J123" s="42"/>
      <c r="K123" s="42"/>
    </row>
    <row r="124" spans="1:11" ht="13.15" customHeight="1" x14ac:dyDescent="0.25">
      <c r="A124" s="55" t="s">
        <v>122</v>
      </c>
      <c r="B124" s="55"/>
      <c r="C124" s="55"/>
      <c r="D124" s="55"/>
      <c r="E124" s="55"/>
      <c r="F124" s="55"/>
      <c r="G124" s="55"/>
      <c r="H124" s="55"/>
      <c r="I124" s="55"/>
      <c r="J124" s="55"/>
      <c r="K124" s="55"/>
    </row>
    <row r="125" spans="1:11" ht="15" customHeight="1" x14ac:dyDescent="0.25">
      <c r="A125" s="25" t="s">
        <v>123</v>
      </c>
      <c r="B125" s="26"/>
      <c r="C125" s="26"/>
      <c r="D125" s="26"/>
      <c r="E125" s="26"/>
      <c r="F125" s="26"/>
      <c r="G125" s="26"/>
      <c r="H125" s="26"/>
      <c r="I125" s="26"/>
      <c r="J125" s="26"/>
      <c r="K125" s="26"/>
    </row>
    <row r="126" spans="1:11" ht="48" x14ac:dyDescent="0.25">
      <c r="A126" s="12" t="s">
        <v>124</v>
      </c>
      <c r="B126" s="12" t="s">
        <v>54</v>
      </c>
      <c r="C126" s="3" t="s">
        <v>125</v>
      </c>
      <c r="D126" s="3" t="s">
        <v>126</v>
      </c>
      <c r="E126" s="3" t="s">
        <v>127</v>
      </c>
      <c r="F126" s="3" t="s">
        <v>56</v>
      </c>
      <c r="G126" s="3" t="s">
        <v>128</v>
      </c>
      <c r="H126" s="3" t="s">
        <v>129</v>
      </c>
    </row>
    <row r="127" spans="1:11" ht="15" x14ac:dyDescent="0.25">
      <c r="A127" s="12" t="s">
        <v>48</v>
      </c>
      <c r="B127" s="12" t="s">
        <v>65</v>
      </c>
      <c r="C127" s="12" t="s">
        <v>74</v>
      </c>
      <c r="D127" s="12" t="s">
        <v>130</v>
      </c>
      <c r="E127" s="12" t="s">
        <v>131</v>
      </c>
      <c r="F127" s="12" t="s">
        <v>132</v>
      </c>
      <c r="G127" s="12" t="s">
        <v>133</v>
      </c>
      <c r="H127" s="12" t="s">
        <v>134</v>
      </c>
    </row>
    <row r="128" spans="1:11" ht="15" x14ac:dyDescent="0.25">
      <c r="A128" s="12" t="s">
        <v>135</v>
      </c>
      <c r="B128" s="12" t="s">
        <v>136</v>
      </c>
      <c r="C128" s="12" t="s">
        <v>58</v>
      </c>
      <c r="D128" s="12"/>
      <c r="E128" s="12"/>
      <c r="F128" s="12">
        <f>E128-D128</f>
        <v>0</v>
      </c>
      <c r="G128" s="12" t="s">
        <v>58</v>
      </c>
      <c r="H128" s="12" t="s">
        <v>58</v>
      </c>
    </row>
    <row r="129" spans="1:11" ht="15" x14ac:dyDescent="0.25">
      <c r="A129" s="12"/>
      <c r="B129" s="12" t="s">
        <v>137</v>
      </c>
      <c r="C129" s="12" t="s">
        <v>58</v>
      </c>
      <c r="D129" s="12"/>
      <c r="E129" s="12"/>
      <c r="F129" s="12">
        <f t="shared" ref="F129:F132" si="40">E129-D129</f>
        <v>0</v>
      </c>
      <c r="G129" s="12" t="s">
        <v>58</v>
      </c>
      <c r="H129" s="12" t="s">
        <v>58</v>
      </c>
    </row>
    <row r="130" spans="1:11" ht="30" x14ac:dyDescent="0.25">
      <c r="A130" s="12"/>
      <c r="B130" s="11" t="s">
        <v>138</v>
      </c>
      <c r="C130" s="12" t="s">
        <v>58</v>
      </c>
      <c r="D130" s="12"/>
      <c r="E130" s="12"/>
      <c r="F130" s="12">
        <f t="shared" si="40"/>
        <v>0</v>
      </c>
      <c r="G130" s="12" t="s">
        <v>58</v>
      </c>
      <c r="H130" s="12" t="s">
        <v>58</v>
      </c>
    </row>
    <row r="131" spans="1:11" ht="15" x14ac:dyDescent="0.25">
      <c r="A131" s="12"/>
      <c r="B131" s="12" t="s">
        <v>139</v>
      </c>
      <c r="C131" s="12" t="s">
        <v>58</v>
      </c>
      <c r="D131" s="12"/>
      <c r="E131" s="12"/>
      <c r="F131" s="12"/>
      <c r="G131" s="12" t="s">
        <v>58</v>
      </c>
      <c r="H131" s="12" t="s">
        <v>58</v>
      </c>
    </row>
    <row r="132" spans="1:11" ht="15" x14ac:dyDescent="0.25">
      <c r="A132" s="12"/>
      <c r="B132" s="12" t="s">
        <v>140</v>
      </c>
      <c r="C132" s="12" t="s">
        <v>58</v>
      </c>
      <c r="D132" s="12"/>
      <c r="E132" s="12"/>
      <c r="F132" s="12">
        <f t="shared" si="40"/>
        <v>0</v>
      </c>
      <c r="G132" s="12" t="s">
        <v>58</v>
      </c>
      <c r="H132" s="12" t="s">
        <v>58</v>
      </c>
    </row>
    <row r="133" spans="1:11" ht="18.2" customHeight="1" x14ac:dyDescent="0.25">
      <c r="A133" s="32" t="s">
        <v>141</v>
      </c>
      <c r="B133" s="28"/>
      <c r="C133" s="28"/>
      <c r="D133" s="28"/>
      <c r="E133" s="28"/>
      <c r="F133" s="28"/>
      <c r="G133" s="28"/>
      <c r="H133" s="28"/>
    </row>
    <row r="134" spans="1:11" ht="15" x14ac:dyDescent="0.25">
      <c r="A134" s="12" t="s">
        <v>65</v>
      </c>
      <c r="B134" s="12" t="s">
        <v>142</v>
      </c>
      <c r="C134" s="12" t="s">
        <v>58</v>
      </c>
      <c r="D134" s="12">
        <f>D130</f>
        <v>0</v>
      </c>
      <c r="E134" s="12">
        <f>E130</f>
        <v>0</v>
      </c>
      <c r="F134" s="12">
        <f t="shared" ref="F134" si="41">E134-D134</f>
        <v>0</v>
      </c>
      <c r="G134" s="12" t="s">
        <v>58</v>
      </c>
      <c r="H134" s="12" t="s">
        <v>58</v>
      </c>
    </row>
    <row r="135" spans="1:11" ht="18.75" customHeight="1" x14ac:dyDescent="0.25">
      <c r="A135" s="32" t="s">
        <v>169</v>
      </c>
      <c r="B135" s="28"/>
      <c r="C135" s="28"/>
      <c r="D135" s="28"/>
      <c r="E135" s="28"/>
      <c r="F135" s="28"/>
      <c r="G135" s="28"/>
      <c r="H135" s="28"/>
    </row>
    <row r="136" spans="1:11" x14ac:dyDescent="0.25">
      <c r="A136" s="28" t="s">
        <v>143</v>
      </c>
      <c r="B136" s="28"/>
      <c r="C136" s="28"/>
      <c r="D136" s="28"/>
      <c r="E136" s="28"/>
      <c r="F136" s="28"/>
      <c r="G136" s="28"/>
      <c r="H136" s="28"/>
    </row>
    <row r="137" spans="1:11" ht="15" x14ac:dyDescent="0.25">
      <c r="A137" s="12" t="s">
        <v>67</v>
      </c>
      <c r="B137" s="12" t="s">
        <v>144</v>
      </c>
      <c r="C137" s="12"/>
      <c r="D137" s="12"/>
      <c r="E137" s="12"/>
      <c r="F137" s="12"/>
      <c r="G137" s="12"/>
      <c r="H137" s="12"/>
    </row>
    <row r="138" spans="1:11" ht="15" x14ac:dyDescent="0.25">
      <c r="A138" s="12"/>
      <c r="B138" s="12" t="s">
        <v>145</v>
      </c>
      <c r="C138" s="12"/>
      <c r="D138" s="12"/>
      <c r="E138" s="12"/>
      <c r="F138" s="12">
        <f t="shared" ref="F138" si="42">E138-D138</f>
        <v>0</v>
      </c>
      <c r="G138" s="12"/>
      <c r="H138" s="12"/>
    </row>
    <row r="139" spans="1:11" ht="13.5" thickBot="1" x14ac:dyDescent="0.3">
      <c r="A139" s="37" t="s">
        <v>146</v>
      </c>
      <c r="B139" s="38"/>
      <c r="C139" s="38"/>
      <c r="D139" s="38"/>
      <c r="E139" s="38"/>
      <c r="F139" s="38"/>
      <c r="G139" s="38"/>
      <c r="H139" s="39"/>
    </row>
    <row r="140" spans="1:11" ht="15" x14ac:dyDescent="0.25">
      <c r="A140" s="12"/>
      <c r="B140" s="11" t="s">
        <v>147</v>
      </c>
      <c r="C140" s="12"/>
      <c r="D140" s="12"/>
      <c r="E140" s="12"/>
      <c r="F140" s="12">
        <f t="shared" ref="F140:F142" si="43">E140-D140</f>
        <v>0</v>
      </c>
      <c r="G140" s="12"/>
      <c r="H140" s="12"/>
    </row>
    <row r="141" spans="1:11" ht="15" x14ac:dyDescent="0.25">
      <c r="A141" s="12"/>
      <c r="B141" s="12" t="s">
        <v>148</v>
      </c>
      <c r="C141" s="12"/>
      <c r="D141" s="12"/>
      <c r="E141" s="12"/>
      <c r="F141" s="12">
        <f t="shared" si="43"/>
        <v>0</v>
      </c>
      <c r="G141" s="12"/>
      <c r="H141" s="12"/>
    </row>
    <row r="142" spans="1:11" ht="30" x14ac:dyDescent="0.25">
      <c r="A142" s="12" t="s">
        <v>68</v>
      </c>
      <c r="B142" s="12" t="s">
        <v>149</v>
      </c>
      <c r="C142" s="12" t="s">
        <v>58</v>
      </c>
      <c r="D142" s="12"/>
      <c r="E142" s="12"/>
      <c r="F142" s="12">
        <f t="shared" si="43"/>
        <v>0</v>
      </c>
      <c r="G142" s="12" t="s">
        <v>58</v>
      </c>
      <c r="H142" s="12" t="s">
        <v>58</v>
      </c>
    </row>
    <row r="143" spans="1:11" ht="22.9" customHeight="1" x14ac:dyDescent="0.25">
      <c r="A143" s="43" t="s">
        <v>170</v>
      </c>
      <c r="B143" s="43"/>
      <c r="C143" s="43"/>
      <c r="D143" s="43"/>
      <c r="E143" s="43"/>
      <c r="F143" s="43"/>
      <c r="G143" s="43"/>
      <c r="H143" s="43"/>
      <c r="I143" s="43"/>
      <c r="J143" s="43"/>
      <c r="K143" s="43"/>
    </row>
    <row r="144" spans="1:11" ht="14.25" customHeight="1" x14ac:dyDescent="0.25">
      <c r="A144" s="43" t="s">
        <v>171</v>
      </c>
      <c r="B144" s="43"/>
      <c r="C144" s="43"/>
      <c r="D144" s="43"/>
      <c r="E144" s="43"/>
      <c r="F144" s="43"/>
      <c r="G144" s="43"/>
      <c r="H144" s="43"/>
      <c r="I144" s="43"/>
      <c r="J144" s="43"/>
      <c r="K144" s="43"/>
    </row>
    <row r="145" spans="1:11" ht="18" customHeight="1" x14ac:dyDescent="0.25">
      <c r="A145" s="43" t="s">
        <v>150</v>
      </c>
      <c r="B145" s="26"/>
      <c r="C145" s="26"/>
      <c r="D145" s="26"/>
      <c r="E145" s="26"/>
      <c r="F145" s="26"/>
      <c r="G145" s="26"/>
      <c r="H145" s="26"/>
      <c r="I145" s="26"/>
      <c r="J145" s="26"/>
      <c r="K145" s="26"/>
    </row>
    <row r="146" spans="1:11" ht="14.85" customHeight="1" x14ac:dyDescent="0.25">
      <c r="A146" s="62" t="s">
        <v>172</v>
      </c>
      <c r="B146" s="55"/>
      <c r="C146" s="55"/>
      <c r="D146" s="55"/>
      <c r="E146" s="55"/>
      <c r="F146" s="55"/>
      <c r="G146" s="55"/>
      <c r="H146" s="55"/>
      <c r="I146" s="55"/>
      <c r="J146" s="55"/>
      <c r="K146" s="55"/>
    </row>
    <row r="147" spans="1:11" ht="23.85" customHeight="1" x14ac:dyDescent="0.25">
      <c r="A147" s="43" t="s">
        <v>173</v>
      </c>
      <c r="B147" s="43"/>
      <c r="C147" s="43"/>
      <c r="D147" s="43"/>
      <c r="E147" s="43"/>
      <c r="F147" s="43"/>
      <c r="G147" s="43"/>
      <c r="H147" s="43"/>
      <c r="I147" s="43"/>
      <c r="J147" s="43"/>
      <c r="K147" s="43"/>
    </row>
    <row r="148" spans="1:11" ht="19.5" customHeight="1" x14ac:dyDescent="0.25">
      <c r="A148" s="43" t="s">
        <v>174</v>
      </c>
      <c r="B148" s="43"/>
      <c r="C148" s="43"/>
      <c r="D148" s="43"/>
      <c r="E148" s="43"/>
      <c r="F148" s="43"/>
      <c r="G148" s="43"/>
      <c r="H148" s="43"/>
      <c r="I148" s="43"/>
      <c r="J148" s="43"/>
      <c r="K148" s="43"/>
    </row>
    <row r="149" spans="1:11" ht="21" customHeight="1" x14ac:dyDescent="0.25">
      <c r="A149" s="43" t="s">
        <v>175</v>
      </c>
      <c r="B149" s="43"/>
      <c r="C149" s="43"/>
      <c r="D149" s="43"/>
      <c r="E149" s="43"/>
      <c r="F149" s="43"/>
      <c r="G149" s="43"/>
      <c r="H149" s="43"/>
      <c r="I149" s="43"/>
      <c r="J149" s="43"/>
      <c r="K149" s="43"/>
    </row>
    <row r="150" spans="1:11" ht="39.75" customHeight="1" x14ac:dyDescent="0.25">
      <c r="B150" s="25"/>
      <c r="C150" s="25"/>
      <c r="D150" s="9"/>
      <c r="E150" s="44"/>
      <c r="F150" s="44"/>
      <c r="G150" s="44"/>
    </row>
    <row r="151" spans="1:11" s="7" customFormat="1" ht="34.5" customHeight="1" x14ac:dyDescent="0.25">
      <c r="B151" s="8" t="s">
        <v>151</v>
      </c>
      <c r="C151" s="8"/>
      <c r="D151" s="8"/>
      <c r="E151" s="45" t="s">
        <v>152</v>
      </c>
      <c r="F151" s="45"/>
      <c r="G151" s="45"/>
    </row>
  </sheetData>
  <mergeCells count="78">
    <mergeCell ref="A149:K149"/>
    <mergeCell ref="B150:C150"/>
    <mergeCell ref="E150:G150"/>
    <mergeCell ref="E151:G151"/>
    <mergeCell ref="A143:K143"/>
    <mergeCell ref="A144:K144"/>
    <mergeCell ref="A145:K145"/>
    <mergeCell ref="A146:K146"/>
    <mergeCell ref="A147:K147"/>
    <mergeCell ref="A148:K148"/>
    <mergeCell ref="A139:H139"/>
    <mergeCell ref="A86:K86"/>
    <mergeCell ref="A89:K89"/>
    <mergeCell ref="A90:K90"/>
    <mergeCell ref="A121:K121"/>
    <mergeCell ref="A122:K122"/>
    <mergeCell ref="A123:K123"/>
    <mergeCell ref="A124:K124"/>
    <mergeCell ref="A125:K125"/>
    <mergeCell ref="A133:H133"/>
    <mergeCell ref="A135:H135"/>
    <mergeCell ref="A136:H136"/>
    <mergeCell ref="A78:K78"/>
    <mergeCell ref="A79:K79"/>
    <mergeCell ref="A80:K80"/>
    <mergeCell ref="A81:K81"/>
    <mergeCell ref="A82:K82"/>
    <mergeCell ref="A83:A84"/>
    <mergeCell ref="B83:B84"/>
    <mergeCell ref="C83:E83"/>
    <mergeCell ref="F83:H83"/>
    <mergeCell ref="I83:K83"/>
    <mergeCell ref="A77:K77"/>
    <mergeCell ref="A54:K54"/>
    <mergeCell ref="C55:E55"/>
    <mergeCell ref="F55:H55"/>
    <mergeCell ref="I55:K55"/>
    <mergeCell ref="A64:K64"/>
    <mergeCell ref="C65:E65"/>
    <mergeCell ref="F65:H65"/>
    <mergeCell ref="I65:K65"/>
    <mergeCell ref="A71:K71"/>
    <mergeCell ref="C72:E72"/>
    <mergeCell ref="F72:H72"/>
    <mergeCell ref="I72:K72"/>
    <mergeCell ref="A76:K76"/>
    <mergeCell ref="C45:E45"/>
    <mergeCell ref="F45:H45"/>
    <mergeCell ref="I45:K45"/>
    <mergeCell ref="A18:K18"/>
    <mergeCell ref="A21:K21"/>
    <mergeCell ref="A27:E27"/>
    <mergeCell ref="A34:E34"/>
    <mergeCell ref="A35:E35"/>
    <mergeCell ref="A41:K41"/>
    <mergeCell ref="A43:A44"/>
    <mergeCell ref="B43:B44"/>
    <mergeCell ref="C43:E43"/>
    <mergeCell ref="F43:H43"/>
    <mergeCell ref="I43:K43"/>
    <mergeCell ref="A17:K17"/>
    <mergeCell ref="D7:K7"/>
    <mergeCell ref="D8:K8"/>
    <mergeCell ref="D9:K9"/>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0.7" right="0.7" top="0.75" bottom="0.75" header="0.3" footer="0.3"/>
  <pageSetup paperSize="9" scale="68" fitToHeight="0" orientation="landscape" horizontalDpi="0"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оцінка ефективності</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2022-02-16T10:13:43Z</dcterms:modified>
</cp:coreProperties>
</file>