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30" sheetId="49" r:id="rId1"/>
  </sheets>
  <calcPr calcId="125725" refMode="R1C1"/>
</workbook>
</file>

<file path=xl/calcChain.xml><?xml version="1.0" encoding="utf-8"?>
<calcChain xmlns="http://schemas.openxmlformats.org/spreadsheetml/2006/main">
  <c r="K91" i="49"/>
  <c r="K92"/>
  <c r="J91"/>
  <c r="J92"/>
  <c r="K90"/>
  <c r="J90"/>
  <c r="K88"/>
  <c r="J88"/>
  <c r="K97" l="1"/>
  <c r="K96"/>
  <c r="K95"/>
  <c r="J97"/>
  <c r="J96"/>
  <c r="J95"/>
  <c r="B94"/>
  <c r="H96"/>
  <c r="D84"/>
  <c r="D92" s="1"/>
  <c r="D91"/>
  <c r="D90"/>
  <c r="G90"/>
  <c r="K87"/>
  <c r="K86"/>
  <c r="J87"/>
  <c r="J86"/>
  <c r="G88"/>
  <c r="G87"/>
  <c r="G86"/>
  <c r="K83"/>
  <c r="K82"/>
  <c r="J83"/>
  <c r="J84"/>
  <c r="J82"/>
  <c r="G84"/>
  <c r="G83"/>
  <c r="G82"/>
  <c r="D83"/>
  <c r="D82"/>
  <c r="J76"/>
  <c r="J77"/>
  <c r="J75"/>
  <c r="G78"/>
  <c r="G76"/>
  <c r="G77"/>
  <c r="G75"/>
  <c r="B76"/>
  <c r="B77"/>
  <c r="B75"/>
  <c r="G49"/>
  <c r="G48"/>
  <c r="D49"/>
  <c r="D48"/>
  <c r="D58" s="1"/>
  <c r="G47"/>
  <c r="D47"/>
  <c r="E92" l="1"/>
  <c r="E97"/>
  <c r="D59"/>
  <c r="H78" l="1"/>
  <c r="D78"/>
  <c r="E78" s="1"/>
  <c r="I22"/>
  <c r="J20"/>
  <c r="K20" s="1"/>
  <c r="J21"/>
  <c r="K21" s="1"/>
  <c r="J19"/>
  <c r="K19" s="1"/>
  <c r="H20"/>
  <c r="H21"/>
  <c r="H19"/>
  <c r="F22"/>
  <c r="G22"/>
  <c r="D22"/>
  <c r="C35" s="1"/>
  <c r="E20"/>
  <c r="E21"/>
  <c r="E19"/>
  <c r="J16"/>
  <c r="I16"/>
  <c r="H95"/>
  <c r="E95"/>
  <c r="E96"/>
  <c r="H77"/>
  <c r="K77" s="1"/>
  <c r="E77"/>
  <c r="H76"/>
  <c r="E76"/>
  <c r="K76" s="1"/>
  <c r="H75"/>
  <c r="K75" s="1"/>
  <c r="E75"/>
  <c r="J62"/>
  <c r="I62"/>
  <c r="H62"/>
  <c r="E62"/>
  <c r="C30"/>
  <c r="D35" l="1"/>
  <c r="D30" s="1"/>
  <c r="G71"/>
  <c r="J71" s="1"/>
  <c r="E22"/>
  <c r="H22"/>
  <c r="J22"/>
  <c r="K22"/>
  <c r="K62"/>
  <c r="G59" l="1"/>
  <c r="G58"/>
  <c r="G57"/>
  <c r="D57"/>
  <c r="F119"/>
  <c r="F117"/>
  <c r="F113"/>
  <c r="F109"/>
  <c r="F108"/>
  <c r="F107"/>
  <c r="H97"/>
  <c r="E90"/>
  <c r="H88"/>
  <c r="E88"/>
  <c r="H87"/>
  <c r="E87"/>
  <c r="H86"/>
  <c r="E86"/>
  <c r="H84"/>
  <c r="E84"/>
  <c r="K84" s="1"/>
  <c r="H83"/>
  <c r="E83"/>
  <c r="H82"/>
  <c r="E82"/>
  <c r="E71"/>
  <c r="I59"/>
  <c r="I58"/>
  <c r="I57"/>
  <c r="J54"/>
  <c r="I54"/>
  <c r="H54"/>
  <c r="E54"/>
  <c r="J53"/>
  <c r="I53"/>
  <c r="H53"/>
  <c r="E53"/>
  <c r="J52"/>
  <c r="I52"/>
  <c r="H52"/>
  <c r="E52"/>
  <c r="J49"/>
  <c r="H49"/>
  <c r="I49"/>
  <c r="K49" s="1"/>
  <c r="J48"/>
  <c r="H48"/>
  <c r="I48"/>
  <c r="J47"/>
  <c r="H47"/>
  <c r="I47"/>
  <c r="K47" s="1"/>
  <c r="E34"/>
  <c r="E33"/>
  <c r="E32"/>
  <c r="H16"/>
  <c r="E16"/>
  <c r="H90" l="1"/>
  <c r="G92"/>
  <c r="J59"/>
  <c r="J58"/>
  <c r="K58" s="1"/>
  <c r="G91"/>
  <c r="E91"/>
  <c r="J57"/>
  <c r="K57" s="1"/>
  <c r="K59"/>
  <c r="E59"/>
  <c r="E58"/>
  <c r="E57"/>
  <c r="E35"/>
  <c r="E30" s="1"/>
  <c r="K48"/>
  <c r="K52"/>
  <c r="K53"/>
  <c r="K54"/>
  <c r="H59"/>
  <c r="H57"/>
  <c r="H58"/>
  <c r="H91"/>
  <c r="K16"/>
  <c r="H71"/>
  <c r="K71" s="1"/>
  <c r="E47"/>
  <c r="E48"/>
  <c r="E49"/>
  <c r="H92" l="1"/>
</calcChain>
</file>

<file path=xl/sharedStrings.xml><?xml version="1.0" encoding="utf-8"?>
<sst xmlns="http://schemas.openxmlformats.org/spreadsheetml/2006/main" count="244" uniqueCount="158">
  <si>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</si>
  <si>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</si>
  <si>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</si>
  <si>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</si>
  <si>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</si>
  <si>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</si>
  <si>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</si>
  <si>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</si>
  <si>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</si>
  <si>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</si>
  <si>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</si>
  <si>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</si>
  <si>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</si>
  <si>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</si>
  <si>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</si>
  <si>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</si>
  <si>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</si>
  <si>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</si>
  <si>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</si>
  <si>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</si>
  <si>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</si>
  <si>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</si>
  <si>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</si>
  <si>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</si>
  <si>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</si>
  <si>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</si>
  <si>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</si>
  <si>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</si>
  <si>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</si>
  <si>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</si>
  <si>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</si>
  <si>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</si>
  <si>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</si>
  <si>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</si>
  <si>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</si>
  <si>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</si>
  <si>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</si>
  <si>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</si>
  <si>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</si>
  <si>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</si>
  <si>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</si>
  <si>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</si>
  <si>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</si>
  <si>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</si>
  <si>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</si>
  <si>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</si>
  <si>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</si>
  <si>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</si>
  <si>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</si>
  <si>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</si>
  <si>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</si>
  <si>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</si>
  <si>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</si>
  <si>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</si>
  <si>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</si>
  <si>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</si>
  <si>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</si>
  <si>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</si>
  <si>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</si>
  <si>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</si>
  <si>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</si>
  <si>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</si>
  <si>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</si>
  <si>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</si>
  <si>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</si>
  <si>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</si>
  <si>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</si>
  <si>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</si>
  <si>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</si>
  <si>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</si>
  <si>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</si>
  <si>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</si>
  <si>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</si>
  <si>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</si>
  <si>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</si>
  <si>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</si>
  <si>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</si>
  <si>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</si>
  <si>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</si>
  <si>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</si>
  <si>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</si>
  <si>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</si>
  <si>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</si>
  <si>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</si>
  <si>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</si>
  <si>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</si>
  <si>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</si>
  <si>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</si>
  <si>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</si>
  <si>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</si>
  <si>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</si>
  <si>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</si>
  <si>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</si>
  <si>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</si>
  <si>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</si>
  <si>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</si>
  <si>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</si>
  <si>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</si>
  <si>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</si>
  <si>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</si>
  <si>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</si>
  <si>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</si>
  <si>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</si>
  <si>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</si>
  <si>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</si>
  <si>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</si>
  <si>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</si>
  <si>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</si>
  <si>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</si>
  <si>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</si>
  <si>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Показники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</si>
  <si>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</si>
  <si>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</si>
  <si>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</si>
  <si>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</si>
  <si>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</si>
  <si>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</si>
  <si>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продукту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</si>
  <si>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</si>
  <si>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Забезпечення розвитку інфраструктури території</t>
  </si>
  <si>
    <t>середні витрати на будівництво одного об’єкта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</si>
  <si>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</si>
  <si>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</si>
  <si>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</si>
  <si>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0443</t>
  </si>
  <si>
    <t>обсяг видатків на будівництво</t>
  </si>
  <si>
    <t>обсяг видатків на капітальний ремонт</t>
  </si>
  <si>
    <t>кількість об’єктів, які планується будувати</t>
  </si>
  <si>
    <t>кількість об’єктів, які планується капітальний ремонт</t>
  </si>
  <si>
    <t>середні витрати на капітальний ремонт  одного об’єкта</t>
  </si>
  <si>
    <t>№ з/п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</si>
  <si>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</si>
  <si>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</si>
  <si>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затрат</t>
  </si>
  <si>
    <t>ефективності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</si>
  <si>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0"/>
        <rFont val="Times New Roman"/>
        <family val="1"/>
        <charset val="204"/>
      </rPr>
      <t>не надані акти виконаних робіт</t>
    </r>
  </si>
  <si>
    <t>рівень виконання завдання - забезпечення  будівництва  об’єктів</t>
  </si>
  <si>
    <t>рівень виконання завдання - забезпечення  реконструкції об’єктів</t>
  </si>
  <si>
    <t>рівень виконання завдання - забезпечення  проведення капітального ремонту об’єктів транспортної інфраструктури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</si>
  <si>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0"/>
        <rFont val="Times New Roman"/>
        <family val="1"/>
        <charset val="204"/>
      </rPr>
      <t xml:space="preserve"> не надані акти виконаних робіт(залишок планових призначень)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</si>
  <si>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</si>
  <si>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</si>
  <si>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</si>
  <si>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Будівництво  інших об`єктів комунальної власності</t>
  </si>
  <si>
    <t>Оцінка ефективності бюджетної програми за 2021 рік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</si>
  <si>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</si>
  <si>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</si>
  <si>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</si>
  <si>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робіт(залишок планових призначень), Не надані акти виконаних робіт підрядною організацією. Не підписаний акт готовності проектантом - Будівництво ЛЕП по вул. Арвата, Афганців, П.Морозова. Кошти на експертизу ПКД не було - будівництво ФОК з басейнами (типової будівлі басейну "Н2О-Classic", Проектна організація не встигла виконати ПКД- Будівництво відкритого резервуару для збору поверхневих атмосферних опадів по вул. Незалежності. Не надані акти виконаних робіт підрядною організацією, На 2022 рік планується замовлення ПКД на всю територію парку, в т.ч. і на будівництво нового туалету.Не було сформовано завдання на проектування - Капітальний ремонт дорожнього покриття та тротуарів по вул. Шевченка на ділянці від пл.І.Франка до вул. Набережна. Тентер відмінено – відхілено всі пропозиції учасників-капітальний ремонт нежитлових приміщень харчоблоку за адр. Вул. Московська,21.</t>
    </r>
  </si>
  <si>
    <t xml:space="preserve">рівень виконання завдання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</si>
  <si>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</si>
  <si>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</si>
  <si>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r>
      <t xml:space="preserve">Пояснення щодо розбіжностей між фактичними та плановии результативними показниками:  </t>
    </r>
    <r>
      <rPr>
        <sz val="10"/>
        <rFont val="Times New Roman"/>
        <family val="1"/>
        <charset val="204"/>
      </rPr>
      <t xml:space="preserve"> надані акти виконаних робіт(залишок планових призначень), Не надані акти виконаних робіт підрядною організацією. Не підписаний акт готовності проектантом - Будівництво ЛЕП по вул. Арвата, Афганців, П.Морозова. Кошти на експертизу ПКД не було - будівництво ФОК з басейнами (типової будівлі басейну "Н2О-Classic", Проектна організація не встигла виконати ПКД- Будівництво відкритого резервуару для збору поверхневих атмосферних опадів по вул. Незалежності. Не надані акти виконаних робіт підрядною організацією, На 2022 рік планується замовлення ПКД на всю територію парку, в т.ч. і на будівництво нового туалету.Не було сформовано завдання на проектування - Капітальний ремонт дорожнього покриття та тротуарів по вул. Шевченка на ділянці від пл.І.Франка до вул. Набережна. Тентер відмінено – відхілено всі пропозиції учасників-капітальний ремонт нежитлових приміщень харчоблоку за адр. Вул. Московська,21.</t>
    </r>
  </si>
  <si>
    <t>Завдання вцілому  виконано на 80,38%. По будівництву об'єктів на 92,96%, по реконструкції  85,49 %, по капітальному ремонту 42,36 %.</t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</si>
  <si>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не надані акти виконаних робіт не надані акти виконаних робіт(залишок планових призначень), Не надані акти виконаних робіт підрядною організацією. Не підписаний акт готовності проектантом - Будівництво ЛЕП по вул. Арвата, Афганців, П.Морозова. Кошти на експертизу ПКД не було - будівництво ФОК з басейнами (типової будівлі басейну "Н2О-Classic", Проектна організація не встигла виконати ПКД- Будівництво відкритого резервуару для збору поверхневих атмосферних опадів по вул. Незалежності. Не надані акти виконаних робіт підрядною організацією, На 2022 рік планується замовлення ПКД на всю територію парку, в т.ч. і на будівництво нового туалету.Не було сформовано завдання на проектування - Капітальний ремонт дорожнього покриття та тротуарів по вул. Шевченка на ділянці від пл.І.Франка до вул. Набережна. Тентер відмінено – відхілено всі пропозиції учасників-капітальний ремонт нежитлових приміщень харчоблоку за адр. Вул. Московська,21.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</si>
  <si>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 Програма розроблена для покращення стану інфраструктури  території. Є актуальною для подальшої її реалізації.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</si>
  <si>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Забезпечено виконання завдань програми при використанні бюджетних коштів, паспорти бюджетних програм затверджувались своєчасно, дотримано порядок ефективного використання  бюджетних коштів.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</si>
  <si>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 -</t>
    </r>
    <r>
      <rPr>
        <i/>
        <sz val="11"/>
        <rFont val="Times New Roman"/>
        <family val="1"/>
        <charset val="204"/>
      </rPr>
      <t xml:space="preserve"> бюджетна програма є корисною, оскільки забезпечує  підвищення   експлуатаційних  властивостей об'єктів соціальної та виробничої інфраструктури  комунальної власності 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</si>
</sst>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"/>
    <numFmt numFmtId="167" formatCode="#,##0.00_ ;\-#,##0.00\ "/>
    <numFmt numFmtId="168" formatCode="_-* #,##0.000\ _₽_-;\-* #,##0.000\ _₽_-;_-* &quot;-&quot;???\ _₽_-;_-@_-"/>
    <numFmt numFmtId="169" formatCode="#,##0.00\ _₽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1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vertical="top" wrapText="1"/>
    </xf>
    <xf numFmtId="49" fontId="7" fillId="4" borderId="5" xfId="0" applyNumberFormat="1" applyFont="1" applyFill="1" applyBorder="1" applyAlignment="1">
      <alignment vertical="top" wrapText="1"/>
    </xf>
    <xf numFmtId="43" fontId="7" fillId="0" borderId="5" xfId="2" applyFont="1" applyBorder="1" applyAlignment="1">
      <alignment horizontal="righ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65" fontId="7" fillId="0" borderId="6" xfId="2" applyNumberFormat="1" applyFont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right" vertical="center" wrapText="1"/>
    </xf>
    <xf numFmtId="165" fontId="11" fillId="0" borderId="5" xfId="0" applyNumberFormat="1" applyFont="1" applyBorder="1" applyAlignment="1">
      <alignment horizontal="right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18" fillId="5" borderId="8" xfId="3" applyNumberFormat="1" applyFont="1" applyFill="1" applyBorder="1" applyAlignment="1">
      <alignment vertical="top" wrapText="1"/>
    </xf>
    <xf numFmtId="166" fontId="18" fillId="5" borderId="5" xfId="3" applyNumberFormat="1" applyFont="1" applyFill="1" applyBorder="1" applyAlignment="1">
      <alignment vertical="top" wrapText="1"/>
    </xf>
    <xf numFmtId="4" fontId="18" fillId="0" borderId="5" xfId="0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166" fontId="17" fillId="0" borderId="5" xfId="3" applyNumberFormat="1" applyFont="1" applyFill="1" applyBorder="1" applyAlignment="1">
      <alignment vertical="top" wrapText="1"/>
    </xf>
    <xf numFmtId="166" fontId="18" fillId="0" borderId="8" xfId="3" applyNumberFormat="1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43" fontId="7" fillId="5" borderId="5" xfId="2" applyFont="1" applyFill="1" applyBorder="1" applyAlignment="1">
      <alignment horizontal="right" vertical="center" wrapText="1"/>
    </xf>
    <xf numFmtId="43" fontId="7" fillId="5" borderId="5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167" fontId="7" fillId="0" borderId="5" xfId="2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165" fontId="7" fillId="5" borderId="5" xfId="2" applyNumberFormat="1" applyFont="1" applyFill="1" applyBorder="1" applyAlignment="1">
      <alignment horizontal="right" vertical="center" wrapText="1"/>
    </xf>
    <xf numFmtId="4" fontId="7" fillId="5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67" fontId="7" fillId="5" borderId="5" xfId="2" applyNumberFormat="1" applyFont="1" applyFill="1" applyBorder="1" applyAlignment="1">
      <alignment horizontal="center" vertical="center" wrapText="1"/>
    </xf>
    <xf numFmtId="167" fontId="7" fillId="5" borderId="5" xfId="0" applyNumberFormat="1" applyFont="1" applyFill="1" applyBorder="1" applyAlignment="1">
      <alignment horizontal="center" vertical="center" wrapText="1"/>
    </xf>
    <xf numFmtId="167" fontId="7" fillId="0" borderId="5" xfId="0" applyNumberFormat="1" applyFont="1" applyBorder="1" applyAlignment="1">
      <alignment horizontal="center" vertical="center" wrapText="1"/>
    </xf>
    <xf numFmtId="168" fontId="7" fillId="0" borderId="5" xfId="0" applyNumberFormat="1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 wrapText="1"/>
    </xf>
    <xf numFmtId="169" fontId="7" fillId="0" borderId="5" xfId="2" applyNumberFormat="1" applyFont="1" applyBorder="1" applyAlignment="1">
      <alignment horizontal="right" vertical="center" wrapText="1"/>
    </xf>
    <xf numFmtId="169" fontId="7" fillId="0" borderId="5" xfId="0" applyNumberFormat="1" applyFont="1" applyBorder="1" applyAlignment="1">
      <alignment horizontal="right" vertical="center" wrapText="1"/>
    </xf>
    <xf numFmtId="4" fontId="7" fillId="0" borderId="5" xfId="2" applyNumberFormat="1" applyFont="1" applyFill="1" applyBorder="1" applyAlignment="1">
      <alignment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67" fontId="7" fillId="0" borderId="6" xfId="2" applyNumberFormat="1" applyFont="1" applyFill="1" applyBorder="1" applyAlignment="1">
      <alignment horizontal="center" vertical="center" wrapText="1"/>
    </xf>
    <xf numFmtId="167" fontId="7" fillId="0" borderId="6" xfId="2" applyNumberFormat="1" applyFont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11" fillId="0" borderId="5" xfId="2" applyNumberFormat="1" applyFont="1" applyFill="1" applyBorder="1" applyAlignment="1">
      <alignment horizontal="center" vertical="center" wrapText="1"/>
    </xf>
    <xf numFmtId="1" fontId="7" fillId="5" borderId="5" xfId="2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"/>
  <sheetViews>
    <sheetView tabSelected="1" topLeftCell="A112" workbookViewId="0">
      <selection activeCell="A127" sqref="A127:K127"/>
    </sheetView>
  </sheetViews>
  <sheetFormatPr defaultColWidth="34" defaultRowHeight="12.75"/>
  <cols>
    <col min="1" max="1" width="5.5703125" style="2" customWidth="1"/>
    <col min="2" max="2" width="34" style="9"/>
    <col min="3" max="3" width="10" style="2" customWidth="1"/>
    <col min="4" max="4" width="13.42578125" style="2" customWidth="1"/>
    <col min="5" max="5" width="13.28515625" style="2" customWidth="1"/>
    <col min="6" max="6" width="11.7109375" style="2" customWidth="1"/>
    <col min="7" max="7" width="14.42578125" style="2" customWidth="1"/>
    <col min="8" max="8" width="13.7109375" style="2" customWidth="1"/>
    <col min="9" max="9" width="8.140625" style="2" customWidth="1"/>
    <col min="10" max="11" width="11.5703125" style="2" customWidth="1"/>
    <col min="12" max="16384" width="34" style="2"/>
  </cols>
  <sheetData>
    <row r="1" spans="1:11">
      <c r="H1" s="125" t="s">
        <v>53</v>
      </c>
      <c r="I1" s="125"/>
      <c r="J1" s="125"/>
      <c r="K1" s="125"/>
    </row>
    <row r="2" spans="1:11" ht="29.45" customHeight="1">
      <c r="H2" s="125" t="s">
        <v>54</v>
      </c>
      <c r="I2" s="125"/>
      <c r="J2" s="125"/>
      <c r="K2" s="125"/>
    </row>
    <row r="3" spans="1:11" ht="18.75">
      <c r="A3" s="121" t="s">
        <v>144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 ht="34.9" customHeight="1">
      <c r="A4" s="41" t="s">
        <v>55</v>
      </c>
      <c r="B4" s="42">
        <v>1200000</v>
      </c>
      <c r="C4" s="41"/>
      <c r="D4" s="124" t="s">
        <v>114</v>
      </c>
      <c r="E4" s="124"/>
      <c r="F4" s="124"/>
      <c r="G4" s="124"/>
      <c r="H4" s="124"/>
      <c r="I4" s="124"/>
      <c r="J4" s="124"/>
      <c r="K4" s="124"/>
    </row>
    <row r="5" spans="1:11" ht="18" customHeight="1">
      <c r="A5" s="1"/>
      <c r="B5" s="10" t="s">
        <v>56</v>
      </c>
      <c r="C5" s="1"/>
      <c r="D5" s="120" t="s">
        <v>57</v>
      </c>
      <c r="E5" s="120"/>
      <c r="F5" s="120"/>
      <c r="G5" s="120"/>
      <c r="H5" s="120"/>
      <c r="I5" s="120"/>
      <c r="J5" s="120"/>
      <c r="K5" s="120"/>
    </row>
    <row r="6" spans="1:11" ht="35.450000000000003" customHeight="1">
      <c r="A6" s="41" t="s">
        <v>58</v>
      </c>
      <c r="B6" s="42">
        <v>1210000</v>
      </c>
      <c r="C6" s="41"/>
      <c r="D6" s="124" t="s">
        <v>114</v>
      </c>
      <c r="E6" s="124"/>
      <c r="F6" s="124"/>
      <c r="G6" s="124"/>
      <c r="H6" s="124"/>
      <c r="I6" s="124"/>
      <c r="J6" s="124"/>
      <c r="K6" s="124"/>
    </row>
    <row r="7" spans="1:11" ht="18" customHeight="1">
      <c r="B7" s="10" t="s">
        <v>56</v>
      </c>
      <c r="D7" s="120" t="s">
        <v>59</v>
      </c>
      <c r="E7" s="120"/>
      <c r="F7" s="120"/>
      <c r="G7" s="120"/>
      <c r="H7" s="120"/>
      <c r="I7" s="120"/>
      <c r="J7" s="120"/>
      <c r="K7" s="120"/>
    </row>
    <row r="8" spans="1:11" s="41" customFormat="1" ht="29.25" customHeight="1">
      <c r="A8" s="41" t="s">
        <v>60</v>
      </c>
      <c r="B8" s="42">
        <v>1217330</v>
      </c>
      <c r="C8" s="17" t="s">
        <v>124</v>
      </c>
      <c r="D8" s="121" t="s">
        <v>143</v>
      </c>
      <c r="E8" s="121"/>
      <c r="F8" s="121"/>
      <c r="G8" s="121"/>
      <c r="H8" s="121"/>
      <c r="I8" s="121"/>
      <c r="J8" s="121"/>
      <c r="K8" s="121"/>
    </row>
    <row r="9" spans="1:11" s="1" customFormat="1" ht="18.75">
      <c r="A9" s="41"/>
      <c r="B9" s="10" t="s">
        <v>56</v>
      </c>
      <c r="C9" s="3" t="s">
        <v>61</v>
      </c>
    </row>
    <row r="10" spans="1:11" s="1" customFormat="1" ht="25.35" customHeight="1">
      <c r="A10" s="41" t="s">
        <v>62</v>
      </c>
      <c r="B10" s="42" t="s">
        <v>63</v>
      </c>
      <c r="C10" s="122" t="s">
        <v>119</v>
      </c>
      <c r="D10" s="122"/>
      <c r="E10" s="122"/>
      <c r="F10" s="122"/>
      <c r="G10" s="122"/>
      <c r="H10" s="122"/>
      <c r="I10" s="122"/>
      <c r="J10" s="122"/>
      <c r="K10" s="122"/>
    </row>
    <row r="11" spans="1:11" s="1" customFormat="1" ht="16.899999999999999" customHeight="1">
      <c r="A11" s="41" t="s">
        <v>64</v>
      </c>
      <c r="B11" s="123" t="s">
        <v>65</v>
      </c>
      <c r="C11" s="123"/>
      <c r="D11" s="123"/>
      <c r="E11" s="123"/>
      <c r="F11" s="123"/>
      <c r="G11" s="123"/>
      <c r="H11" s="123"/>
      <c r="I11" s="123"/>
      <c r="J11" s="123"/>
      <c r="K11" s="123"/>
    </row>
    <row r="12" spans="1:11" ht="18" customHeight="1">
      <c r="A12" s="117" t="s">
        <v>66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</row>
    <row r="13" spans="1:11" ht="16.899999999999999" customHeight="1">
      <c r="A13" s="109" t="s">
        <v>0</v>
      </c>
      <c r="B13" s="119" t="s">
        <v>1</v>
      </c>
      <c r="C13" s="99" t="s">
        <v>2</v>
      </c>
      <c r="D13" s="99"/>
      <c r="E13" s="99"/>
      <c r="F13" s="99" t="s">
        <v>3</v>
      </c>
      <c r="G13" s="99"/>
      <c r="H13" s="99"/>
      <c r="I13" s="99" t="s">
        <v>4</v>
      </c>
      <c r="J13" s="99"/>
      <c r="K13" s="99"/>
    </row>
    <row r="14" spans="1:11" ht="22.5">
      <c r="A14" s="109"/>
      <c r="B14" s="119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68</v>
      </c>
      <c r="H14" s="4" t="s">
        <v>69</v>
      </c>
      <c r="I14" s="4" t="s">
        <v>67</v>
      </c>
      <c r="J14" s="4" t="s">
        <v>68</v>
      </c>
      <c r="K14" s="4" t="s">
        <v>69</v>
      </c>
    </row>
    <row r="15" spans="1:11" s="5" customFormat="1" ht="11.25">
      <c r="A15" s="4"/>
      <c r="B15" s="11"/>
      <c r="C15" s="4" t="s">
        <v>70</v>
      </c>
      <c r="D15" s="4" t="s">
        <v>71</v>
      </c>
      <c r="E15" s="4" t="s">
        <v>72</v>
      </c>
      <c r="F15" s="4" t="s">
        <v>73</v>
      </c>
      <c r="G15" s="4" t="s">
        <v>74</v>
      </c>
      <c r="H15" s="4" t="s">
        <v>75</v>
      </c>
      <c r="I15" s="4" t="s">
        <v>76</v>
      </c>
      <c r="J15" s="4" t="s">
        <v>77</v>
      </c>
      <c r="K15" s="4" t="s">
        <v>78</v>
      </c>
    </row>
    <row r="16" spans="1:11" s="3" customFormat="1" ht="15">
      <c r="A16" s="35" t="s">
        <v>5</v>
      </c>
      <c r="B16" s="32" t="s">
        <v>106</v>
      </c>
      <c r="C16" s="43"/>
      <c r="D16" s="68">
        <v>10072.308999999999</v>
      </c>
      <c r="E16" s="68">
        <f>C16+D16</f>
        <v>10072.308999999999</v>
      </c>
      <c r="F16" s="68"/>
      <c r="G16" s="68">
        <v>8096.1790000000001</v>
      </c>
      <c r="H16" s="68">
        <f>F16+G16</f>
        <v>8096.1790000000001</v>
      </c>
      <c r="I16" s="68">
        <f>F16-C16</f>
        <v>0</v>
      </c>
      <c r="J16" s="68">
        <f>G16-D16</f>
        <v>-1976.1299999999992</v>
      </c>
      <c r="K16" s="68">
        <f>I16+J16</f>
        <v>-1976.1299999999992</v>
      </c>
    </row>
    <row r="17" spans="1:11" ht="132.75" customHeight="1">
      <c r="A17" s="116" t="s">
        <v>148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</row>
    <row r="18" spans="1:11" ht="15.75" customHeight="1">
      <c r="A18" s="34"/>
      <c r="B18" s="53" t="s">
        <v>6</v>
      </c>
      <c r="C18" s="52"/>
      <c r="D18" s="52"/>
      <c r="E18" s="34"/>
      <c r="F18" s="34"/>
      <c r="G18" s="34"/>
      <c r="H18" s="34"/>
      <c r="I18" s="34"/>
      <c r="J18" s="34"/>
      <c r="K18" s="34"/>
    </row>
    <row r="19" spans="1:11" ht="31.5" customHeight="1">
      <c r="A19" s="54">
        <v>1</v>
      </c>
      <c r="B19" s="55" t="s">
        <v>145</v>
      </c>
      <c r="C19" s="56"/>
      <c r="D19" s="57">
        <v>7271.5169999999998</v>
      </c>
      <c r="E19" s="63">
        <f>D19</f>
        <v>7271.5169999999998</v>
      </c>
      <c r="F19" s="57"/>
      <c r="G19" s="57">
        <v>6759.96</v>
      </c>
      <c r="H19" s="57">
        <f>G19</f>
        <v>6759.96</v>
      </c>
      <c r="I19" s="57"/>
      <c r="J19" s="57">
        <f>G19-D19</f>
        <v>-511.55699999999979</v>
      </c>
      <c r="K19" s="72">
        <f>J19</f>
        <v>-511.55699999999979</v>
      </c>
    </row>
    <row r="20" spans="1:11" ht="18" customHeight="1">
      <c r="A20" s="54">
        <v>2</v>
      </c>
      <c r="B20" s="55" t="s">
        <v>146</v>
      </c>
      <c r="C20" s="56"/>
      <c r="D20" s="57">
        <v>2453.4</v>
      </c>
      <c r="E20" s="63">
        <f t="shared" ref="E20:E21" si="0">D20</f>
        <v>2453.4</v>
      </c>
      <c r="F20" s="57"/>
      <c r="G20" s="57">
        <v>1039.2180000000001</v>
      </c>
      <c r="H20" s="57">
        <f t="shared" ref="H20:H21" si="1">G20</f>
        <v>1039.2180000000001</v>
      </c>
      <c r="I20" s="57"/>
      <c r="J20" s="57">
        <f t="shared" ref="J20:J21" si="2">G20-D20</f>
        <v>-1414.182</v>
      </c>
      <c r="K20" s="72">
        <f t="shared" ref="K20:K21" si="3">J20</f>
        <v>-1414.182</v>
      </c>
    </row>
    <row r="21" spans="1:11" ht="25.5" customHeight="1">
      <c r="A21" s="54">
        <v>3</v>
      </c>
      <c r="B21" s="55" t="s">
        <v>147</v>
      </c>
      <c r="C21" s="56"/>
      <c r="D21" s="57">
        <v>347.392</v>
      </c>
      <c r="E21" s="63">
        <f t="shared" si="0"/>
        <v>347.392</v>
      </c>
      <c r="F21" s="57"/>
      <c r="G21" s="57">
        <v>297</v>
      </c>
      <c r="H21" s="57">
        <f t="shared" si="1"/>
        <v>297</v>
      </c>
      <c r="I21" s="57"/>
      <c r="J21" s="57">
        <f t="shared" si="2"/>
        <v>-50.391999999999996</v>
      </c>
      <c r="K21" s="72">
        <f t="shared" si="3"/>
        <v>-50.391999999999996</v>
      </c>
    </row>
    <row r="22" spans="1:11" ht="15.75" customHeight="1">
      <c r="A22" s="54"/>
      <c r="B22" s="59"/>
      <c r="C22" s="54"/>
      <c r="D22" s="83">
        <f t="shared" ref="D22:K22" si="4">SUM(D19:D21)</f>
        <v>10072.308999999999</v>
      </c>
      <c r="E22" s="83">
        <f t="shared" si="4"/>
        <v>10072.308999999999</v>
      </c>
      <c r="F22" s="83">
        <f t="shared" si="4"/>
        <v>0</v>
      </c>
      <c r="G22" s="83">
        <f t="shared" si="4"/>
        <v>8096.1779999999999</v>
      </c>
      <c r="H22" s="83">
        <f t="shared" si="4"/>
        <v>8096.1779999999999</v>
      </c>
      <c r="I22" s="83">
        <f t="shared" si="4"/>
        <v>0</v>
      </c>
      <c r="J22" s="83">
        <f t="shared" si="4"/>
        <v>-1976.1309999999999</v>
      </c>
      <c r="K22" s="83">
        <f t="shared" si="4"/>
        <v>-1976.1309999999999</v>
      </c>
    </row>
    <row r="23" spans="1:11" ht="21.6" customHeight="1">
      <c r="A23" s="117" t="s">
        <v>82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</row>
    <row r="24" spans="1:11" ht="36">
      <c r="A24" s="38" t="s">
        <v>7</v>
      </c>
      <c r="B24" s="36" t="s">
        <v>8</v>
      </c>
      <c r="C24" s="14" t="s">
        <v>79</v>
      </c>
      <c r="D24" s="14" t="s">
        <v>80</v>
      </c>
      <c r="E24" s="14" t="s">
        <v>81</v>
      </c>
    </row>
    <row r="25" spans="1:11" ht="15">
      <c r="A25" s="38" t="s">
        <v>5</v>
      </c>
      <c r="B25" s="36" t="s">
        <v>9</v>
      </c>
      <c r="C25" s="38" t="s">
        <v>10</v>
      </c>
      <c r="D25" s="38"/>
      <c r="E25" s="38" t="s">
        <v>10</v>
      </c>
    </row>
    <row r="26" spans="1:11" ht="15">
      <c r="A26" s="38"/>
      <c r="B26" s="36" t="s">
        <v>11</v>
      </c>
      <c r="C26" s="38"/>
      <c r="D26" s="38"/>
      <c r="E26" s="38"/>
    </row>
    <row r="27" spans="1:11" ht="15">
      <c r="A27" s="38" t="s">
        <v>12</v>
      </c>
      <c r="B27" s="36" t="s">
        <v>13</v>
      </c>
      <c r="C27" s="38" t="s">
        <v>10</v>
      </c>
      <c r="D27" s="38"/>
      <c r="E27" s="38" t="s">
        <v>10</v>
      </c>
    </row>
    <row r="28" spans="1:11" ht="15">
      <c r="A28" s="38" t="s">
        <v>14</v>
      </c>
      <c r="B28" s="36" t="s">
        <v>15</v>
      </c>
      <c r="C28" s="38" t="s">
        <v>10</v>
      </c>
      <c r="D28" s="38"/>
      <c r="E28" s="38" t="s">
        <v>10</v>
      </c>
    </row>
    <row r="29" spans="1:11">
      <c r="A29" s="96" t="s">
        <v>16</v>
      </c>
      <c r="B29" s="96"/>
      <c r="C29" s="96"/>
      <c r="D29" s="96"/>
      <c r="E29" s="96"/>
    </row>
    <row r="30" spans="1:11" ht="15">
      <c r="A30" s="38" t="s">
        <v>17</v>
      </c>
      <c r="B30" s="36" t="s">
        <v>18</v>
      </c>
      <c r="C30" s="69">
        <f>C32+C33+C34+C35</f>
        <v>10072.308999999999</v>
      </c>
      <c r="D30" s="69">
        <f>D32+D33+D34+D35</f>
        <v>8096.1779999999999</v>
      </c>
      <c r="E30" s="69">
        <f t="shared" ref="E30" si="5">E32+E33+E34+E35</f>
        <v>1976.1309999999994</v>
      </c>
    </row>
    <row r="31" spans="1:11" ht="15">
      <c r="A31" s="38"/>
      <c r="B31" s="36" t="s">
        <v>11</v>
      </c>
      <c r="C31" s="69"/>
      <c r="D31" s="69"/>
      <c r="E31" s="69"/>
    </row>
    <row r="32" spans="1:11" ht="15">
      <c r="A32" s="38" t="s">
        <v>19</v>
      </c>
      <c r="B32" s="36" t="s">
        <v>13</v>
      </c>
      <c r="C32" s="69"/>
      <c r="D32" s="69"/>
      <c r="E32" s="69">
        <f>C32-D32</f>
        <v>0</v>
      </c>
    </row>
    <row r="33" spans="1:11" ht="15">
      <c r="A33" s="38" t="s">
        <v>20</v>
      </c>
      <c r="B33" s="36" t="s">
        <v>21</v>
      </c>
      <c r="C33" s="69"/>
      <c r="D33" s="69"/>
      <c r="E33" s="69">
        <f t="shared" ref="E33:E35" si="6">C33-D33</f>
        <v>0</v>
      </c>
    </row>
    <row r="34" spans="1:11" ht="15">
      <c r="A34" s="38" t="s">
        <v>22</v>
      </c>
      <c r="B34" s="36" t="s">
        <v>23</v>
      </c>
      <c r="C34" s="69"/>
      <c r="D34" s="69"/>
      <c r="E34" s="69">
        <f t="shared" si="6"/>
        <v>0</v>
      </c>
    </row>
    <row r="35" spans="1:11" ht="15">
      <c r="A35" s="38" t="s">
        <v>24</v>
      </c>
      <c r="B35" s="36" t="s">
        <v>25</v>
      </c>
      <c r="C35" s="69">
        <f>D22</f>
        <v>10072.308999999999</v>
      </c>
      <c r="D35" s="69">
        <f>G22</f>
        <v>8096.1779999999999</v>
      </c>
      <c r="E35" s="69">
        <f t="shared" si="6"/>
        <v>1976.1309999999994</v>
      </c>
    </row>
    <row r="36" spans="1:11" ht="30.6" customHeight="1">
      <c r="A36" s="106" t="s">
        <v>116</v>
      </c>
      <c r="B36" s="96"/>
      <c r="C36" s="96"/>
      <c r="D36" s="96"/>
      <c r="E36" s="96"/>
    </row>
    <row r="37" spans="1:11" ht="15">
      <c r="A37" s="38" t="s">
        <v>26</v>
      </c>
      <c r="B37" s="36" t="s">
        <v>27</v>
      </c>
      <c r="C37" s="38" t="s">
        <v>10</v>
      </c>
      <c r="D37" s="38"/>
      <c r="E37" s="38"/>
    </row>
    <row r="38" spans="1:11" ht="15">
      <c r="A38" s="38"/>
      <c r="B38" s="36" t="s">
        <v>11</v>
      </c>
      <c r="C38" s="38"/>
      <c r="D38" s="38"/>
      <c r="E38" s="38"/>
    </row>
    <row r="39" spans="1:11" ht="15">
      <c r="A39" s="38" t="s">
        <v>28</v>
      </c>
      <c r="B39" s="36" t="s">
        <v>13</v>
      </c>
      <c r="C39" s="38" t="s">
        <v>10</v>
      </c>
      <c r="D39" s="38"/>
      <c r="E39" s="38"/>
    </row>
    <row r="40" spans="1:11" ht="15">
      <c r="A40" s="38" t="s">
        <v>29</v>
      </c>
      <c r="B40" s="36" t="s">
        <v>25</v>
      </c>
      <c r="C40" s="38" t="s">
        <v>10</v>
      </c>
      <c r="D40" s="38"/>
      <c r="E40" s="38"/>
    </row>
    <row r="42" spans="1:11" ht="16.149999999999999" customHeight="1">
      <c r="A42" s="117" t="s">
        <v>83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</row>
    <row r="44" spans="1:11" ht="16.5" customHeight="1">
      <c r="A44" s="109" t="s">
        <v>130</v>
      </c>
      <c r="B44" s="119" t="s">
        <v>110</v>
      </c>
      <c r="C44" s="109" t="s">
        <v>131</v>
      </c>
      <c r="D44" s="109"/>
      <c r="E44" s="109"/>
      <c r="F44" s="109" t="s">
        <v>132</v>
      </c>
      <c r="G44" s="109"/>
      <c r="H44" s="109"/>
      <c r="I44" s="109" t="s">
        <v>81</v>
      </c>
      <c r="J44" s="109"/>
      <c r="K44" s="109"/>
    </row>
    <row r="45" spans="1:11" ht="25.5">
      <c r="A45" s="109"/>
      <c r="B45" s="119"/>
      <c r="C45" s="34" t="s">
        <v>113</v>
      </c>
      <c r="D45" s="34" t="s">
        <v>105</v>
      </c>
      <c r="E45" s="35" t="s">
        <v>69</v>
      </c>
      <c r="F45" s="34" t="s">
        <v>113</v>
      </c>
      <c r="G45" s="34" t="s">
        <v>105</v>
      </c>
      <c r="H45" s="35" t="s">
        <v>69</v>
      </c>
      <c r="I45" s="34" t="s">
        <v>113</v>
      </c>
      <c r="J45" s="34" t="s">
        <v>105</v>
      </c>
      <c r="K45" s="35" t="s">
        <v>69</v>
      </c>
    </row>
    <row r="46" spans="1:11" s="6" customFormat="1">
      <c r="A46" s="40" t="s">
        <v>70</v>
      </c>
      <c r="B46" s="33" t="s">
        <v>133</v>
      </c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1" ht="14.85" customHeight="1">
      <c r="A47" s="34"/>
      <c r="B47" s="22" t="s">
        <v>125</v>
      </c>
      <c r="C47" s="19"/>
      <c r="D47" s="20">
        <f>D19</f>
        <v>7271.5169999999998</v>
      </c>
      <c r="E47" s="20">
        <f t="shared" ref="E47:E49" si="7">C47+D47</f>
        <v>7271.5169999999998</v>
      </c>
      <c r="F47" s="15"/>
      <c r="G47" s="26">
        <f>G19</f>
        <v>6759.96</v>
      </c>
      <c r="H47" s="20">
        <f t="shared" ref="H47:H49" si="8">F47+G47</f>
        <v>6759.96</v>
      </c>
      <c r="I47" s="20">
        <f t="shared" ref="I47:J49" si="9">F47-C47</f>
        <v>0</v>
      </c>
      <c r="J47" s="20">
        <f t="shared" si="9"/>
        <v>-511.55699999999979</v>
      </c>
      <c r="K47" s="20">
        <f t="shared" ref="K47:K49" si="10">I47+J47</f>
        <v>-511.55699999999979</v>
      </c>
    </row>
    <row r="48" spans="1:11" ht="15.95" customHeight="1">
      <c r="A48" s="34"/>
      <c r="B48" s="25" t="s">
        <v>121</v>
      </c>
      <c r="C48" s="19"/>
      <c r="D48" s="20">
        <f>D21</f>
        <v>347.392</v>
      </c>
      <c r="E48" s="20">
        <f t="shared" si="7"/>
        <v>347.392</v>
      </c>
      <c r="F48" s="35"/>
      <c r="G48" s="44">
        <f>G21</f>
        <v>297</v>
      </c>
      <c r="H48" s="20">
        <f t="shared" si="8"/>
        <v>297</v>
      </c>
      <c r="I48" s="20">
        <f t="shared" si="9"/>
        <v>0</v>
      </c>
      <c r="J48" s="20">
        <f t="shared" si="9"/>
        <v>-50.391999999999996</v>
      </c>
      <c r="K48" s="20">
        <f t="shared" si="10"/>
        <v>-50.391999999999996</v>
      </c>
    </row>
    <row r="49" spans="1:11" ht="21" customHeight="1">
      <c r="A49" s="34"/>
      <c r="B49" s="24" t="s">
        <v>126</v>
      </c>
      <c r="C49" s="19"/>
      <c r="D49" s="20">
        <f>D20</f>
        <v>2453.4</v>
      </c>
      <c r="E49" s="20">
        <f t="shared" si="7"/>
        <v>2453.4</v>
      </c>
      <c r="F49" s="35"/>
      <c r="G49" s="44">
        <f>G20</f>
        <v>1039.2180000000001</v>
      </c>
      <c r="H49" s="20">
        <f t="shared" si="8"/>
        <v>1039.2180000000001</v>
      </c>
      <c r="I49" s="20">
        <f t="shared" si="9"/>
        <v>0</v>
      </c>
      <c r="J49" s="20">
        <f t="shared" si="9"/>
        <v>-1414.182</v>
      </c>
      <c r="K49" s="20">
        <f t="shared" si="10"/>
        <v>-1414.182</v>
      </c>
    </row>
    <row r="50" spans="1:11" ht="87" customHeight="1">
      <c r="A50" s="115" t="s">
        <v>152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s="6" customFormat="1">
      <c r="A51" s="40" t="s">
        <v>71</v>
      </c>
      <c r="B51" s="33" t="s">
        <v>117</v>
      </c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34.9" customHeight="1">
      <c r="A52" s="34"/>
      <c r="B52" s="22" t="s">
        <v>127</v>
      </c>
      <c r="C52" s="16"/>
      <c r="D52" s="35">
        <v>9</v>
      </c>
      <c r="E52" s="16">
        <f t="shared" ref="E52:E54" si="11">C52+D52</f>
        <v>9</v>
      </c>
      <c r="F52" s="16"/>
      <c r="G52" s="35">
        <v>5</v>
      </c>
      <c r="H52" s="21">
        <f t="shared" ref="H52:H54" si="12">F52+G52</f>
        <v>5</v>
      </c>
      <c r="I52" s="35">
        <f t="shared" ref="I52:J54" si="13">F52-C52</f>
        <v>0</v>
      </c>
      <c r="J52" s="35">
        <f t="shared" si="13"/>
        <v>-4</v>
      </c>
      <c r="K52" s="35">
        <f t="shared" ref="K52:K54" si="14">I52+J52</f>
        <v>-4</v>
      </c>
    </row>
    <row r="53" spans="1:11" ht="34.9" customHeight="1">
      <c r="A53" s="34"/>
      <c r="B53" s="25" t="s">
        <v>122</v>
      </c>
      <c r="C53" s="16"/>
      <c r="D53" s="35">
        <v>3</v>
      </c>
      <c r="E53" s="16">
        <f t="shared" si="11"/>
        <v>3</v>
      </c>
      <c r="F53" s="16"/>
      <c r="G53" s="35">
        <v>1</v>
      </c>
      <c r="H53" s="21">
        <f t="shared" si="12"/>
        <v>1</v>
      </c>
      <c r="I53" s="35">
        <f t="shared" si="13"/>
        <v>0</v>
      </c>
      <c r="J53" s="35">
        <f t="shared" si="13"/>
        <v>-2</v>
      </c>
      <c r="K53" s="35">
        <f t="shared" si="14"/>
        <v>-2</v>
      </c>
    </row>
    <row r="54" spans="1:11" ht="34.9" customHeight="1">
      <c r="A54" s="34"/>
      <c r="B54" s="24" t="s">
        <v>128</v>
      </c>
      <c r="C54" s="16"/>
      <c r="D54" s="35">
        <v>5</v>
      </c>
      <c r="E54" s="16">
        <f t="shared" si="11"/>
        <v>5</v>
      </c>
      <c r="F54" s="16"/>
      <c r="G54" s="35">
        <v>2</v>
      </c>
      <c r="H54" s="21">
        <f t="shared" si="12"/>
        <v>2</v>
      </c>
      <c r="I54" s="35">
        <f t="shared" si="13"/>
        <v>0</v>
      </c>
      <c r="J54" s="35">
        <f t="shared" si="13"/>
        <v>-3</v>
      </c>
      <c r="K54" s="35">
        <f t="shared" si="14"/>
        <v>-3</v>
      </c>
    </row>
    <row r="55" spans="1:11" ht="15" customHeight="1">
      <c r="A55" s="115" t="s">
        <v>135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s="6" customFormat="1">
      <c r="A56" s="40" t="s">
        <v>72</v>
      </c>
      <c r="B56" s="33" t="s">
        <v>134</v>
      </c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33.6" customHeight="1">
      <c r="A57" s="34"/>
      <c r="B57" s="22" t="s">
        <v>120</v>
      </c>
      <c r="C57" s="35"/>
      <c r="D57" s="26">
        <f>D47/D52</f>
        <v>807.94633333333331</v>
      </c>
      <c r="E57" s="26">
        <f t="shared" ref="E57:E59" si="15">C57+D57</f>
        <v>807.94633333333331</v>
      </c>
      <c r="F57" s="26"/>
      <c r="G57" s="26">
        <f>G47/G52</f>
        <v>1351.992</v>
      </c>
      <c r="H57" s="26">
        <f t="shared" ref="H57:H59" si="16">F57+G57</f>
        <v>1351.992</v>
      </c>
      <c r="I57" s="20">
        <f t="shared" ref="I57:J59" si="17">F57-C57</f>
        <v>0</v>
      </c>
      <c r="J57" s="20">
        <f t="shared" si="17"/>
        <v>544.04566666666665</v>
      </c>
      <c r="K57" s="20">
        <f t="shared" ref="K57:K59" si="18">I57+J57</f>
        <v>544.04566666666665</v>
      </c>
    </row>
    <row r="58" spans="1:11" ht="33.6" customHeight="1">
      <c r="A58" s="34"/>
      <c r="B58" s="25" t="s">
        <v>123</v>
      </c>
      <c r="C58" s="35"/>
      <c r="D58" s="26">
        <f>D48/D53</f>
        <v>115.79733333333333</v>
      </c>
      <c r="E58" s="26">
        <f t="shared" si="15"/>
        <v>115.79733333333333</v>
      </c>
      <c r="F58" s="26"/>
      <c r="G58" s="26">
        <f>G48/G53</f>
        <v>297</v>
      </c>
      <c r="H58" s="26">
        <f t="shared" si="16"/>
        <v>297</v>
      </c>
      <c r="I58" s="20">
        <f t="shared" si="17"/>
        <v>0</v>
      </c>
      <c r="J58" s="20">
        <f>G58-D58</f>
        <v>181.20266666666669</v>
      </c>
      <c r="K58" s="20">
        <f t="shared" si="18"/>
        <v>181.20266666666669</v>
      </c>
    </row>
    <row r="59" spans="1:11" ht="33.6" customHeight="1">
      <c r="A59" s="34"/>
      <c r="B59" s="24" t="s">
        <v>129</v>
      </c>
      <c r="C59" s="35"/>
      <c r="D59" s="64">
        <f>D49/D54</f>
        <v>490.68</v>
      </c>
      <c r="E59" s="64">
        <f t="shared" si="15"/>
        <v>490.68</v>
      </c>
      <c r="F59" s="64"/>
      <c r="G59" s="64">
        <f>G49/G54</f>
        <v>519.60900000000004</v>
      </c>
      <c r="H59" s="64">
        <f t="shared" si="16"/>
        <v>519.60900000000004</v>
      </c>
      <c r="I59" s="65">
        <f t="shared" si="17"/>
        <v>0</v>
      </c>
      <c r="J59" s="65">
        <f>G59-D59</f>
        <v>28.92900000000003</v>
      </c>
      <c r="K59" s="65">
        <f t="shared" si="18"/>
        <v>28.92900000000003</v>
      </c>
    </row>
    <row r="60" spans="1:11" ht="16.149999999999999" customHeight="1">
      <c r="A60" s="115" t="s">
        <v>139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s="6" customFormat="1">
      <c r="A61" s="40">
        <v>4</v>
      </c>
      <c r="B61" s="33" t="s">
        <v>108</v>
      </c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35.1" customHeight="1">
      <c r="A62" s="34"/>
      <c r="B62" s="23" t="s">
        <v>149</v>
      </c>
      <c r="C62" s="35"/>
      <c r="D62" s="35">
        <v>80.38</v>
      </c>
      <c r="E62" s="35">
        <f t="shared" ref="E62" si="19">C62+D62</f>
        <v>80.38</v>
      </c>
      <c r="F62" s="35"/>
      <c r="G62" s="35">
        <v>80.38</v>
      </c>
      <c r="H62" s="35">
        <f t="shared" ref="H62" si="20">F62+G62</f>
        <v>80.38</v>
      </c>
      <c r="I62" s="35">
        <f t="shared" ref="I62" si="21">F62-C62</f>
        <v>0</v>
      </c>
      <c r="J62" s="35">
        <f t="shared" ref="J62" si="22">G62-D62</f>
        <v>0</v>
      </c>
      <c r="K62" s="35">
        <f t="shared" ref="K62" si="23">I62+J62</f>
        <v>0</v>
      </c>
    </row>
    <row r="63" spans="1:11" ht="127.5" customHeight="1">
      <c r="A63" s="108" t="s">
        <v>154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</row>
    <row r="64" spans="1:11" ht="33" customHeight="1">
      <c r="A64" s="110" t="s">
        <v>90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</row>
    <row r="65" spans="1:11" ht="18" customHeight="1">
      <c r="A65" s="103" t="s">
        <v>153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</row>
    <row r="66" spans="1:11" ht="20.25" customHeight="1">
      <c r="A66" s="107" t="s">
        <v>91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</row>
    <row r="67" spans="1:11" ht="19.5" customHeight="1">
      <c r="A67" s="103" t="s">
        <v>92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</row>
    <row r="68" spans="1:11" ht="17.45" customHeight="1">
      <c r="A68" s="105" t="s">
        <v>33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</row>
    <row r="69" spans="1:11" ht="28.15" customHeight="1">
      <c r="A69" s="96" t="s">
        <v>7</v>
      </c>
      <c r="B69" s="112" t="s">
        <v>8</v>
      </c>
      <c r="C69" s="113" t="s">
        <v>34</v>
      </c>
      <c r="D69" s="113"/>
      <c r="E69" s="113"/>
      <c r="F69" s="113" t="s">
        <v>35</v>
      </c>
      <c r="G69" s="113"/>
      <c r="H69" s="113"/>
      <c r="I69" s="114" t="s">
        <v>93</v>
      </c>
      <c r="J69" s="113"/>
      <c r="K69" s="113"/>
    </row>
    <row r="70" spans="1:11" s="5" customFormat="1" ht="27" customHeight="1">
      <c r="A70" s="96"/>
      <c r="B70" s="112"/>
      <c r="C70" s="13" t="s">
        <v>67</v>
      </c>
      <c r="D70" s="13" t="s">
        <v>68</v>
      </c>
      <c r="E70" s="13" t="s">
        <v>69</v>
      </c>
      <c r="F70" s="13" t="s">
        <v>67</v>
      </c>
      <c r="G70" s="13" t="s">
        <v>68</v>
      </c>
      <c r="H70" s="13" t="s">
        <v>69</v>
      </c>
      <c r="I70" s="13" t="s">
        <v>67</v>
      </c>
      <c r="J70" s="13" t="s">
        <v>68</v>
      </c>
      <c r="K70" s="13" t="s">
        <v>69</v>
      </c>
    </row>
    <row r="71" spans="1:11" ht="15">
      <c r="A71" s="38"/>
      <c r="B71" s="36" t="s">
        <v>36</v>
      </c>
      <c r="C71" s="46"/>
      <c r="D71" s="84">
        <v>10336.280000000001</v>
      </c>
      <c r="E71" s="84">
        <f>C71+D71</f>
        <v>10336.280000000001</v>
      </c>
      <c r="F71" s="85"/>
      <c r="G71" s="85">
        <f>G22</f>
        <v>8096.1779999999999</v>
      </c>
      <c r="H71" s="85">
        <f>F71+G71</f>
        <v>8096.1779999999999</v>
      </c>
      <c r="I71" s="85"/>
      <c r="J71" s="85">
        <f>G71/D71*100</f>
        <v>78.327773628423373</v>
      </c>
      <c r="K71" s="85">
        <f>H71/E71*100</f>
        <v>78.327773628423373</v>
      </c>
    </row>
    <row r="72" spans="1:11" ht="28.9" customHeight="1">
      <c r="A72" s="107" t="s">
        <v>94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</row>
    <row r="73" spans="1:11" ht="17.45" customHeight="1">
      <c r="A73" s="97" t="s">
        <v>115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</row>
    <row r="74" spans="1:11" ht="15">
      <c r="A74" s="34"/>
      <c r="B74" s="29" t="s">
        <v>11</v>
      </c>
      <c r="C74" s="34"/>
      <c r="D74" s="34"/>
      <c r="E74" s="34"/>
      <c r="F74" s="7"/>
      <c r="G74" s="7"/>
      <c r="H74" s="7"/>
      <c r="I74" s="7"/>
      <c r="J74" s="7"/>
      <c r="K74" s="7"/>
    </row>
    <row r="75" spans="1:11" s="9" customFormat="1" ht="58.5" customHeight="1">
      <c r="A75" s="34">
        <v>1</v>
      </c>
      <c r="B75" s="61" t="str">
        <f>B19</f>
        <v>Капітальне будівництво (придбання) інших об`єктів</v>
      </c>
      <c r="C75" s="60"/>
      <c r="D75" s="58">
        <v>8347.74</v>
      </c>
      <c r="E75" s="83">
        <f t="shared" ref="E75:E77" si="24">C75+D75</f>
        <v>8347.74</v>
      </c>
      <c r="F75" s="83"/>
      <c r="G75" s="82">
        <f>G19</f>
        <v>6759.96</v>
      </c>
      <c r="H75" s="83">
        <f t="shared" ref="H75:H78" si="25">F75+G75</f>
        <v>6759.96</v>
      </c>
      <c r="I75" s="86"/>
      <c r="J75" s="86">
        <f>G75/D75*100</f>
        <v>80.979522601326821</v>
      </c>
      <c r="K75" s="86">
        <f>H75/E75*100</f>
        <v>80.979522601326821</v>
      </c>
    </row>
    <row r="76" spans="1:11" s="9" customFormat="1" ht="39.75" customHeight="1">
      <c r="A76" s="34">
        <v>2</v>
      </c>
      <c r="B76" s="61" t="str">
        <f t="shared" ref="B76:B77" si="26">B20</f>
        <v>Капітальний ремонт інших об`єктів</v>
      </c>
      <c r="C76" s="60"/>
      <c r="D76" s="58">
        <v>1664.26</v>
      </c>
      <c r="E76" s="83">
        <f t="shared" si="24"/>
        <v>1664.26</v>
      </c>
      <c r="F76" s="83"/>
      <c r="G76" s="82">
        <f t="shared" ref="G76:G77" si="27">G20</f>
        <v>1039.2180000000001</v>
      </c>
      <c r="H76" s="83">
        <f t="shared" si="25"/>
        <v>1039.2180000000001</v>
      </c>
      <c r="I76" s="86"/>
      <c r="J76" s="86">
        <f t="shared" ref="J76:J77" si="28">G76/D76*100</f>
        <v>62.443248050184472</v>
      </c>
      <c r="K76" s="86">
        <f t="shared" ref="K76:K77" si="29">H76/E76*100</f>
        <v>62.443248050184472</v>
      </c>
    </row>
    <row r="77" spans="1:11" s="9" customFormat="1" ht="31.5" customHeight="1">
      <c r="A77" s="54">
        <v>3</v>
      </c>
      <c r="B77" s="61" t="str">
        <f t="shared" si="26"/>
        <v>Реконструкція та реставрація інших об`єктів</v>
      </c>
      <c r="C77" s="60"/>
      <c r="D77" s="58">
        <v>324.27999999999997</v>
      </c>
      <c r="E77" s="83">
        <f t="shared" si="24"/>
        <v>324.27999999999997</v>
      </c>
      <c r="F77" s="83"/>
      <c r="G77" s="82">
        <f t="shared" si="27"/>
        <v>297</v>
      </c>
      <c r="H77" s="83">
        <f t="shared" si="25"/>
        <v>297</v>
      </c>
      <c r="I77" s="86"/>
      <c r="J77" s="86">
        <f t="shared" si="28"/>
        <v>91.5875169606513</v>
      </c>
      <c r="K77" s="86">
        <f t="shared" si="29"/>
        <v>91.5875169606513</v>
      </c>
    </row>
    <row r="78" spans="1:11" s="9" customFormat="1" ht="21" customHeight="1">
      <c r="A78" s="31"/>
      <c r="B78" s="18"/>
      <c r="C78" s="31"/>
      <c r="D78" s="62">
        <f>SUM(D75:D77)</f>
        <v>10336.280000000001</v>
      </c>
      <c r="E78" s="87">
        <f t="shared" ref="E78" si="30">C78+D78</f>
        <v>10336.280000000001</v>
      </c>
      <c r="F78" s="87"/>
      <c r="G78" s="87">
        <f>SUM(G75:G77)</f>
        <v>8096.1779999999999</v>
      </c>
      <c r="H78" s="87">
        <f t="shared" si="25"/>
        <v>8096.1779999999999</v>
      </c>
      <c r="I78" s="62"/>
      <c r="J78" s="62"/>
      <c r="K78" s="62"/>
    </row>
    <row r="79" spans="1:11" ht="30.6" customHeight="1">
      <c r="A79" s="98" t="s">
        <v>96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</row>
    <row r="80" spans="1:11" ht="20.65" customHeight="1">
      <c r="A80" s="97" t="s">
        <v>115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</row>
    <row r="81" spans="1:11" s="6" customFormat="1" ht="14.25">
      <c r="A81" s="40" t="s">
        <v>84</v>
      </c>
      <c r="B81" s="33" t="s">
        <v>85</v>
      </c>
      <c r="C81" s="35"/>
      <c r="D81" s="35"/>
      <c r="E81" s="35"/>
      <c r="F81" s="35"/>
      <c r="G81" s="35"/>
      <c r="H81" s="35"/>
      <c r="I81" s="21"/>
      <c r="J81" s="21"/>
      <c r="K81" s="21"/>
    </row>
    <row r="82" spans="1:11" ht="21.6" customHeight="1">
      <c r="A82" s="34"/>
      <c r="B82" s="22" t="s">
        <v>125</v>
      </c>
      <c r="C82" s="20"/>
      <c r="D82" s="75">
        <f>D75</f>
        <v>8347.74</v>
      </c>
      <c r="E82" s="76">
        <f t="shared" ref="E82:E84" si="31">C82+D82</f>
        <v>8347.74</v>
      </c>
      <c r="F82" s="76"/>
      <c r="G82" s="75">
        <f>G47</f>
        <v>6759.96</v>
      </c>
      <c r="H82" s="68">
        <f t="shared" ref="H82:H84" si="32">F82+G82</f>
        <v>6759.96</v>
      </c>
      <c r="I82" s="77"/>
      <c r="J82" s="77">
        <f>G82/D82*100</f>
        <v>80.979522601326821</v>
      </c>
      <c r="K82" s="77">
        <f>H82/E82*100</f>
        <v>80.979522601326821</v>
      </c>
    </row>
    <row r="83" spans="1:11" ht="21.6" customHeight="1">
      <c r="A83" s="34"/>
      <c r="B83" s="25" t="s">
        <v>121</v>
      </c>
      <c r="C83" s="20"/>
      <c r="D83" s="75">
        <f>D77</f>
        <v>324.27999999999997</v>
      </c>
      <c r="E83" s="76">
        <f t="shared" si="31"/>
        <v>324.27999999999997</v>
      </c>
      <c r="F83" s="76"/>
      <c r="G83" s="75">
        <f>G48</f>
        <v>297</v>
      </c>
      <c r="H83" s="68">
        <f t="shared" si="32"/>
        <v>297</v>
      </c>
      <c r="I83" s="77"/>
      <c r="J83" s="77">
        <f t="shared" ref="J83:J84" si="33">G83/D83*100</f>
        <v>91.5875169606513</v>
      </c>
      <c r="K83" s="77">
        <f t="shared" ref="K83:K84" si="34">H83/E83*100</f>
        <v>91.5875169606513</v>
      </c>
    </row>
    <row r="84" spans="1:11" ht="21.6" customHeight="1">
      <c r="A84" s="34"/>
      <c r="B84" s="24" t="s">
        <v>126</v>
      </c>
      <c r="C84" s="20"/>
      <c r="D84" s="75">
        <f>D76</f>
        <v>1664.26</v>
      </c>
      <c r="E84" s="76">
        <f t="shared" si="31"/>
        <v>1664.26</v>
      </c>
      <c r="F84" s="76"/>
      <c r="G84" s="75">
        <f>G49</f>
        <v>1039.2180000000001</v>
      </c>
      <c r="H84" s="68">
        <f t="shared" si="32"/>
        <v>1039.2180000000001</v>
      </c>
      <c r="I84" s="77"/>
      <c r="J84" s="77">
        <f t="shared" si="33"/>
        <v>62.443248050184472</v>
      </c>
      <c r="K84" s="77">
        <f t="shared" si="34"/>
        <v>62.443248050184472</v>
      </c>
    </row>
    <row r="85" spans="1:11" s="6" customFormat="1" ht="14.25">
      <c r="A85" s="40" t="s">
        <v>86</v>
      </c>
      <c r="B85" s="33" t="s">
        <v>87</v>
      </c>
      <c r="C85" s="39"/>
      <c r="D85" s="49"/>
      <c r="E85" s="49"/>
      <c r="F85" s="49"/>
      <c r="G85" s="47"/>
      <c r="H85" s="49"/>
      <c r="I85" s="48"/>
      <c r="J85" s="48"/>
      <c r="K85" s="48"/>
    </row>
    <row r="86" spans="1:11" ht="25.5">
      <c r="A86" s="34"/>
      <c r="B86" s="22" t="s">
        <v>127</v>
      </c>
      <c r="C86" s="35"/>
      <c r="D86" s="73">
        <v>4</v>
      </c>
      <c r="E86" s="66">
        <f t="shared" ref="E86:E88" si="35">C86+D86</f>
        <v>4</v>
      </c>
      <c r="F86" s="74"/>
      <c r="G86" s="88">
        <f>G52</f>
        <v>5</v>
      </c>
      <c r="H86" s="16">
        <f t="shared" ref="H86:H88" si="36">F86+G86</f>
        <v>5</v>
      </c>
      <c r="I86" s="21"/>
      <c r="J86" s="15">
        <f t="shared" ref="J86:K88" si="37">G86/D86*100</f>
        <v>125</v>
      </c>
      <c r="K86" s="15">
        <f t="shared" si="37"/>
        <v>125</v>
      </c>
    </row>
    <row r="87" spans="1:11" ht="25.5">
      <c r="A87" s="34"/>
      <c r="B87" s="25" t="s">
        <v>122</v>
      </c>
      <c r="C87" s="35"/>
      <c r="D87" s="73">
        <v>3</v>
      </c>
      <c r="E87" s="66">
        <f t="shared" si="35"/>
        <v>3</v>
      </c>
      <c r="F87" s="74"/>
      <c r="G87" s="88">
        <f>G53</f>
        <v>1</v>
      </c>
      <c r="H87" s="16">
        <f t="shared" si="36"/>
        <v>1</v>
      </c>
      <c r="I87" s="21"/>
      <c r="J87" s="15">
        <f t="shared" si="37"/>
        <v>33.333333333333329</v>
      </c>
      <c r="K87" s="15">
        <f t="shared" si="37"/>
        <v>33.333333333333329</v>
      </c>
    </row>
    <row r="88" spans="1:11" ht="25.5">
      <c r="A88" s="34"/>
      <c r="B88" s="24" t="s">
        <v>128</v>
      </c>
      <c r="C88" s="35"/>
      <c r="D88" s="66">
        <v>2</v>
      </c>
      <c r="E88" s="66">
        <f t="shared" si="35"/>
        <v>2</v>
      </c>
      <c r="F88" s="74"/>
      <c r="G88" s="88">
        <f>G54</f>
        <v>2</v>
      </c>
      <c r="H88" s="16">
        <f t="shared" si="36"/>
        <v>2</v>
      </c>
      <c r="I88" s="21"/>
      <c r="J88" s="15">
        <f t="shared" si="37"/>
        <v>100</v>
      </c>
      <c r="K88" s="15">
        <f t="shared" si="37"/>
        <v>100</v>
      </c>
    </row>
    <row r="89" spans="1:11" s="6" customFormat="1" ht="14.25">
      <c r="A89" s="40" t="s">
        <v>88</v>
      </c>
      <c r="B89" s="33" t="s">
        <v>89</v>
      </c>
      <c r="C89" s="39"/>
      <c r="D89" s="51"/>
      <c r="E89" s="51"/>
      <c r="F89" s="51"/>
      <c r="G89" s="47"/>
      <c r="H89" s="51"/>
      <c r="I89" s="50"/>
      <c r="J89" s="48"/>
      <c r="K89" s="50"/>
    </row>
    <row r="90" spans="1:11" ht="25.5">
      <c r="A90" s="34"/>
      <c r="B90" s="22" t="s">
        <v>120</v>
      </c>
      <c r="C90" s="35"/>
      <c r="D90" s="71">
        <f>D82/D86</f>
        <v>2086.9349999999999</v>
      </c>
      <c r="E90" s="71">
        <f t="shared" ref="E90:E91" si="38">C90+D90</f>
        <v>2086.9349999999999</v>
      </c>
      <c r="F90" s="72"/>
      <c r="G90" s="71">
        <f>G57</f>
        <v>1351.992</v>
      </c>
      <c r="H90" s="72">
        <f t="shared" ref="H90:H92" si="39">F90+G90</f>
        <v>1351.992</v>
      </c>
      <c r="I90" s="72"/>
      <c r="J90" s="15">
        <f>G90/D90*100</f>
        <v>64.783618081061462</v>
      </c>
      <c r="K90" s="72">
        <f>H90/E90*100</f>
        <v>64.783618081061462</v>
      </c>
    </row>
    <row r="91" spans="1:11" ht="25.5">
      <c r="A91" s="34"/>
      <c r="B91" s="25" t="s">
        <v>123</v>
      </c>
      <c r="C91" s="35"/>
      <c r="D91" s="71">
        <f>D83/D87</f>
        <v>108.09333333333332</v>
      </c>
      <c r="E91" s="71">
        <f t="shared" si="38"/>
        <v>108.09333333333332</v>
      </c>
      <c r="F91" s="72"/>
      <c r="G91" s="71">
        <f t="shared" ref="G91:G92" si="40">G58</f>
        <v>297</v>
      </c>
      <c r="H91" s="72">
        <f t="shared" si="39"/>
        <v>297</v>
      </c>
      <c r="I91" s="72"/>
      <c r="J91" s="15">
        <f t="shared" ref="J91:J92" si="41">G91/D91*100</f>
        <v>274.76255088195393</v>
      </c>
      <c r="K91" s="72">
        <f t="shared" ref="K91:K92" si="42">H91/E91*100</f>
        <v>274.76255088195393</v>
      </c>
    </row>
    <row r="92" spans="1:11" ht="25.5">
      <c r="A92" s="34"/>
      <c r="B92" s="24" t="s">
        <v>129</v>
      </c>
      <c r="C92" s="35"/>
      <c r="D92" s="71">
        <f>D84/D88</f>
        <v>832.13</v>
      </c>
      <c r="E92" s="71">
        <f>C92+D92</f>
        <v>832.13</v>
      </c>
      <c r="F92" s="72"/>
      <c r="G92" s="71">
        <f t="shared" si="40"/>
        <v>519.60900000000004</v>
      </c>
      <c r="H92" s="72">
        <f t="shared" si="39"/>
        <v>519.60900000000004</v>
      </c>
      <c r="I92" s="72"/>
      <c r="J92" s="15">
        <f t="shared" si="41"/>
        <v>62.443248050184472</v>
      </c>
      <c r="K92" s="72">
        <f t="shared" si="42"/>
        <v>62.443248050184472</v>
      </c>
    </row>
    <row r="93" spans="1:11" s="6" customFormat="1" ht="14.25">
      <c r="A93" s="40">
        <v>4</v>
      </c>
      <c r="B93" s="30" t="s">
        <v>108</v>
      </c>
      <c r="C93" s="39"/>
      <c r="D93" s="51"/>
      <c r="E93" s="51"/>
      <c r="F93" s="51"/>
      <c r="G93" s="47"/>
      <c r="H93" s="51"/>
      <c r="I93" s="50"/>
      <c r="J93" s="48"/>
      <c r="K93" s="50"/>
    </row>
    <row r="94" spans="1:11" s="6" customFormat="1" ht="15">
      <c r="A94" s="67"/>
      <c r="B94" s="79" t="str">
        <f>B62</f>
        <v xml:space="preserve">рівень виконання завдання </v>
      </c>
      <c r="C94" s="39"/>
      <c r="D94" s="51"/>
      <c r="E94" s="51"/>
      <c r="F94" s="51"/>
      <c r="G94" s="80">
        <v>80.38</v>
      </c>
      <c r="H94" s="81">
        <v>80.38</v>
      </c>
      <c r="I94" s="50"/>
      <c r="J94" s="44">
        <v>100</v>
      </c>
      <c r="K94" s="44">
        <v>100</v>
      </c>
    </row>
    <row r="95" spans="1:11" ht="25.5">
      <c r="A95" s="34"/>
      <c r="B95" s="23" t="s">
        <v>136</v>
      </c>
      <c r="C95" s="35"/>
      <c r="D95" s="89">
        <v>91.6</v>
      </c>
      <c r="E95" s="44">
        <f t="shared" ref="E95" si="43">C95+D95</f>
        <v>91.6</v>
      </c>
      <c r="F95" s="45"/>
      <c r="G95" s="70"/>
      <c r="H95" s="45">
        <f t="shared" ref="H95" si="44">F95+G95</f>
        <v>0</v>
      </c>
      <c r="I95" s="50"/>
      <c r="J95" s="44">
        <f t="shared" ref="J95:K97" si="45">G95/D95*100</f>
        <v>0</v>
      </c>
      <c r="K95" s="44">
        <f t="shared" si="45"/>
        <v>0</v>
      </c>
    </row>
    <row r="96" spans="1:11" ht="25.5">
      <c r="A96" s="34"/>
      <c r="B96" s="27" t="s">
        <v>137</v>
      </c>
      <c r="C96" s="35"/>
      <c r="D96" s="89">
        <v>37.5</v>
      </c>
      <c r="E96" s="44">
        <f t="shared" ref="E96" si="46">C96+D96</f>
        <v>37.5</v>
      </c>
      <c r="F96" s="45"/>
      <c r="G96" s="70"/>
      <c r="H96" s="78">
        <f>F96+G96</f>
        <v>0</v>
      </c>
      <c r="I96" s="50"/>
      <c r="J96" s="44">
        <f t="shared" si="45"/>
        <v>0</v>
      </c>
      <c r="K96" s="44">
        <f t="shared" si="45"/>
        <v>0</v>
      </c>
    </row>
    <row r="97" spans="1:11" ht="51">
      <c r="A97" s="34"/>
      <c r="B97" s="28" t="s">
        <v>138</v>
      </c>
      <c r="C97" s="35"/>
      <c r="D97" s="89">
        <v>99.3</v>
      </c>
      <c r="E97" s="44">
        <f>D97</f>
        <v>99.3</v>
      </c>
      <c r="F97" s="45"/>
      <c r="G97" s="47"/>
      <c r="H97" s="45">
        <f t="shared" ref="H97" si="47">F97+G97</f>
        <v>0</v>
      </c>
      <c r="I97" s="50"/>
      <c r="J97" s="44">
        <f t="shared" si="45"/>
        <v>0</v>
      </c>
      <c r="K97" s="44">
        <f t="shared" si="45"/>
        <v>0</v>
      </c>
    </row>
    <row r="98" spans="1:11" ht="17.45" customHeight="1">
      <c r="A98" s="100" t="s">
        <v>95</v>
      </c>
      <c r="B98" s="100"/>
      <c r="C98" s="100"/>
      <c r="D98" s="100"/>
      <c r="E98" s="100"/>
      <c r="F98" s="100"/>
      <c r="G98" s="100"/>
      <c r="H98" s="100"/>
      <c r="I98" s="100"/>
      <c r="J98" s="100"/>
      <c r="K98" s="100"/>
    </row>
    <row r="99" spans="1:11" ht="21" customHeight="1">
      <c r="A99" s="101" t="s">
        <v>118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</row>
    <row r="100" spans="1:11" ht="14.1" customHeight="1">
      <c r="A100" s="102" t="s">
        <v>97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1:11" ht="23.65" customHeight="1">
      <c r="A101" s="103" t="s">
        <v>98</v>
      </c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</row>
    <row r="103" spans="1:11" ht="15" customHeight="1">
      <c r="A103" s="104" t="s">
        <v>107</v>
      </c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</row>
    <row r="105" spans="1:11" ht="72">
      <c r="A105" s="38" t="s">
        <v>37</v>
      </c>
      <c r="B105" s="36" t="s">
        <v>8</v>
      </c>
      <c r="C105" s="14" t="s">
        <v>99</v>
      </c>
      <c r="D105" s="14" t="s">
        <v>100</v>
      </c>
      <c r="E105" s="14" t="s">
        <v>101</v>
      </c>
      <c r="F105" s="14" t="s">
        <v>81</v>
      </c>
      <c r="G105" s="14" t="s">
        <v>102</v>
      </c>
      <c r="H105" s="14" t="s">
        <v>103</v>
      </c>
    </row>
    <row r="106" spans="1:11" ht="15">
      <c r="A106" s="38" t="s">
        <v>5</v>
      </c>
      <c r="B106" s="36" t="s">
        <v>17</v>
      </c>
      <c r="C106" s="38" t="s">
        <v>26</v>
      </c>
      <c r="D106" s="38" t="s">
        <v>32</v>
      </c>
      <c r="E106" s="38" t="s">
        <v>31</v>
      </c>
      <c r="F106" s="38" t="s">
        <v>38</v>
      </c>
      <c r="G106" s="38" t="s">
        <v>30</v>
      </c>
      <c r="H106" s="38" t="s">
        <v>39</v>
      </c>
    </row>
    <row r="107" spans="1:11" ht="15">
      <c r="A107" s="38" t="s">
        <v>40</v>
      </c>
      <c r="B107" s="36" t="s">
        <v>41</v>
      </c>
      <c r="C107" s="38" t="s">
        <v>10</v>
      </c>
      <c r="D107" s="38"/>
      <c r="E107" s="38"/>
      <c r="F107" s="38">
        <f>E107-D107</f>
        <v>0</v>
      </c>
      <c r="G107" s="38" t="s">
        <v>10</v>
      </c>
      <c r="H107" s="38" t="s">
        <v>10</v>
      </c>
    </row>
    <row r="108" spans="1:11" ht="15">
      <c r="A108" s="38"/>
      <c r="B108" s="36" t="s">
        <v>42</v>
      </c>
      <c r="C108" s="38" t="s">
        <v>10</v>
      </c>
      <c r="D108" s="38"/>
      <c r="E108" s="38"/>
      <c r="F108" s="38">
        <f t="shared" ref="F108:F109" si="48">E108-D108</f>
        <v>0</v>
      </c>
      <c r="G108" s="38" t="s">
        <v>10</v>
      </c>
      <c r="H108" s="38" t="s">
        <v>10</v>
      </c>
    </row>
    <row r="109" spans="1:11" ht="30">
      <c r="A109" s="38"/>
      <c r="B109" s="36" t="s">
        <v>43</v>
      </c>
      <c r="C109" s="38" t="s">
        <v>10</v>
      </c>
      <c r="D109" s="38"/>
      <c r="E109" s="38"/>
      <c r="F109" s="38">
        <f t="shared" si="48"/>
        <v>0</v>
      </c>
      <c r="G109" s="38" t="s">
        <v>10</v>
      </c>
      <c r="H109" s="38" t="s">
        <v>10</v>
      </c>
    </row>
    <row r="110" spans="1:11" ht="15">
      <c r="A110" s="38"/>
      <c r="B110" s="36" t="s">
        <v>44</v>
      </c>
      <c r="C110" s="38" t="s">
        <v>10</v>
      </c>
      <c r="D110" s="38"/>
      <c r="E110" s="38"/>
      <c r="F110" s="38"/>
      <c r="G110" s="38" t="s">
        <v>10</v>
      </c>
      <c r="H110" s="38" t="s">
        <v>10</v>
      </c>
    </row>
    <row r="111" spans="1:11" ht="15">
      <c r="A111" s="38"/>
      <c r="B111" s="36" t="s">
        <v>45</v>
      </c>
      <c r="C111" s="38" t="s">
        <v>10</v>
      </c>
      <c r="D111" s="38"/>
      <c r="E111" s="38"/>
      <c r="F111" s="38"/>
      <c r="G111" s="38" t="s">
        <v>10</v>
      </c>
      <c r="H111" s="38" t="s">
        <v>10</v>
      </c>
    </row>
    <row r="112" spans="1:11">
      <c r="A112" s="106" t="s">
        <v>112</v>
      </c>
      <c r="B112" s="96"/>
      <c r="C112" s="96"/>
      <c r="D112" s="96"/>
      <c r="E112" s="96"/>
      <c r="F112" s="96"/>
      <c r="G112" s="96"/>
      <c r="H112" s="96"/>
    </row>
    <row r="113" spans="1:11" ht="15">
      <c r="A113" s="38" t="s">
        <v>17</v>
      </c>
      <c r="B113" s="36" t="s">
        <v>46</v>
      </c>
      <c r="C113" s="38" t="s">
        <v>10</v>
      </c>
      <c r="D113" s="38"/>
      <c r="E113" s="38"/>
      <c r="F113" s="38">
        <f t="shared" ref="F113" si="49">E113-D113</f>
        <v>0</v>
      </c>
      <c r="G113" s="38" t="s">
        <v>10</v>
      </c>
      <c r="H113" s="38" t="s">
        <v>10</v>
      </c>
    </row>
    <row r="114" spans="1:11">
      <c r="A114" s="106" t="s">
        <v>140</v>
      </c>
      <c r="B114" s="96"/>
      <c r="C114" s="96"/>
      <c r="D114" s="96"/>
      <c r="E114" s="96"/>
      <c r="F114" s="96"/>
      <c r="G114" s="96"/>
      <c r="H114" s="96"/>
    </row>
    <row r="115" spans="1:11">
      <c r="A115" s="96" t="s">
        <v>47</v>
      </c>
      <c r="B115" s="96"/>
      <c r="C115" s="96"/>
      <c r="D115" s="96"/>
      <c r="E115" s="96"/>
      <c r="F115" s="96"/>
      <c r="G115" s="96"/>
      <c r="H115" s="96"/>
    </row>
    <row r="116" spans="1:11" ht="15">
      <c r="A116" s="38" t="s">
        <v>19</v>
      </c>
      <c r="B116" s="36" t="s">
        <v>48</v>
      </c>
      <c r="C116" s="38"/>
      <c r="D116" s="38"/>
      <c r="E116" s="38"/>
      <c r="F116" s="38"/>
      <c r="G116" s="38"/>
      <c r="H116" s="38"/>
    </row>
    <row r="117" spans="1:11" ht="15">
      <c r="A117" s="38"/>
      <c r="B117" s="36" t="s">
        <v>49</v>
      </c>
      <c r="C117" s="38"/>
      <c r="D117" s="38"/>
      <c r="E117" s="38"/>
      <c r="F117" s="38">
        <f t="shared" ref="F117" si="50">E117-D117</f>
        <v>0</v>
      </c>
      <c r="G117" s="38"/>
      <c r="H117" s="38"/>
    </row>
    <row r="118" spans="1:11" ht="20.25" customHeight="1">
      <c r="A118" s="96" t="s">
        <v>50</v>
      </c>
      <c r="B118" s="96"/>
      <c r="C118" s="96"/>
      <c r="D118" s="96"/>
      <c r="E118" s="96"/>
      <c r="F118" s="96"/>
      <c r="G118" s="96"/>
      <c r="H118" s="96"/>
    </row>
    <row r="119" spans="1:11" ht="30">
      <c r="A119" s="38"/>
      <c r="B119" s="37" t="s">
        <v>111</v>
      </c>
      <c r="C119" s="38"/>
      <c r="D119" s="38"/>
      <c r="E119" s="38"/>
      <c r="F119" s="38">
        <f t="shared" ref="F119" si="51">E119-D119</f>
        <v>0</v>
      </c>
      <c r="G119" s="38"/>
      <c r="H119" s="38"/>
    </row>
    <row r="120" spans="1:11" ht="30">
      <c r="A120" s="38"/>
      <c r="B120" s="36" t="s">
        <v>51</v>
      </c>
      <c r="C120" s="38"/>
      <c r="D120" s="38"/>
      <c r="E120" s="38"/>
      <c r="F120" s="38"/>
      <c r="G120" s="38"/>
      <c r="H120" s="38"/>
    </row>
    <row r="121" spans="1:11" ht="30">
      <c r="A121" s="38" t="s">
        <v>20</v>
      </c>
      <c r="B121" s="36" t="s">
        <v>52</v>
      </c>
      <c r="C121" s="38" t="s">
        <v>10</v>
      </c>
      <c r="D121" s="38"/>
      <c r="E121" s="38"/>
      <c r="F121" s="38"/>
      <c r="G121" s="38" t="s">
        <v>10</v>
      </c>
      <c r="H121" s="38" t="s">
        <v>10</v>
      </c>
    </row>
    <row r="122" spans="1:11" ht="22.9" customHeight="1">
      <c r="A122" s="92" t="s">
        <v>141</v>
      </c>
      <c r="B122" s="92"/>
      <c r="C122" s="92"/>
      <c r="D122" s="92"/>
      <c r="E122" s="92"/>
      <c r="F122" s="92"/>
      <c r="G122" s="92"/>
      <c r="H122" s="92"/>
      <c r="I122" s="92"/>
      <c r="J122" s="92"/>
      <c r="K122" s="92"/>
    </row>
    <row r="123" spans="1:11" ht="18" customHeight="1">
      <c r="A123" s="90" t="s">
        <v>150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</row>
    <row r="124" spans="1:11" ht="18" customHeight="1">
      <c r="A124" s="90" t="s">
        <v>104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</row>
    <row r="125" spans="1:11" ht="36.75" customHeight="1">
      <c r="A125" s="94" t="s">
        <v>155</v>
      </c>
      <c r="B125" s="95"/>
      <c r="C125" s="95"/>
      <c r="D125" s="95"/>
      <c r="E125" s="95"/>
      <c r="F125" s="95"/>
      <c r="G125" s="95"/>
      <c r="H125" s="95"/>
      <c r="I125" s="95"/>
      <c r="J125" s="95"/>
      <c r="K125" s="95"/>
    </row>
    <row r="126" spans="1:11" ht="42" customHeight="1">
      <c r="A126" s="90" t="s">
        <v>156</v>
      </c>
      <c r="B126" s="90"/>
      <c r="C126" s="90"/>
      <c r="D126" s="90"/>
      <c r="E126" s="90"/>
      <c r="F126" s="90"/>
      <c r="G126" s="90"/>
      <c r="H126" s="90"/>
      <c r="I126" s="90"/>
      <c r="J126" s="90"/>
      <c r="K126" s="90"/>
    </row>
    <row r="127" spans="1:11" ht="42.75" customHeight="1">
      <c r="A127" s="90" t="s">
        <v>157</v>
      </c>
      <c r="B127" s="90"/>
      <c r="C127" s="90"/>
      <c r="D127" s="90"/>
      <c r="E127" s="90"/>
      <c r="F127" s="90"/>
      <c r="G127" s="90"/>
      <c r="H127" s="90"/>
      <c r="I127" s="90"/>
      <c r="J127" s="90"/>
      <c r="K127" s="90"/>
    </row>
    <row r="128" spans="1:11" ht="21" customHeight="1">
      <c r="A128" s="90" t="s">
        <v>142</v>
      </c>
      <c r="B128" s="90"/>
      <c r="C128" s="90"/>
      <c r="D128" s="90"/>
      <c r="E128" s="90"/>
      <c r="F128" s="90"/>
      <c r="G128" s="90"/>
      <c r="H128" s="90"/>
      <c r="I128" s="90"/>
      <c r="J128" s="90"/>
      <c r="K128" s="90"/>
    </row>
    <row r="130" spans="2:7" ht="15.6" customHeight="1">
      <c r="B130" s="12" t="s">
        <v>109</v>
      </c>
      <c r="C130" s="8"/>
      <c r="D130" s="8"/>
      <c r="E130" s="91" t="s">
        <v>151</v>
      </c>
      <c r="F130" s="91"/>
      <c r="G130" s="9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4:A45"/>
    <mergeCell ref="B44:B45"/>
    <mergeCell ref="C44:E44"/>
    <mergeCell ref="F44:H44"/>
    <mergeCell ref="I44:K44"/>
    <mergeCell ref="A17:K17"/>
    <mergeCell ref="A23:K23"/>
    <mergeCell ref="A29:E29"/>
    <mergeCell ref="A36:E36"/>
    <mergeCell ref="A42:K42"/>
    <mergeCell ref="C61:E61"/>
    <mergeCell ref="F61:H61"/>
    <mergeCell ref="I61:K61"/>
    <mergeCell ref="C46:E46"/>
    <mergeCell ref="F46:H46"/>
    <mergeCell ref="I46:K46"/>
    <mergeCell ref="A50:K50"/>
    <mergeCell ref="C51:E51"/>
    <mergeCell ref="F51:H51"/>
    <mergeCell ref="I51:K51"/>
    <mergeCell ref="A55:K55"/>
    <mergeCell ref="C56:E56"/>
    <mergeCell ref="F56:H56"/>
    <mergeCell ref="I56:K56"/>
    <mergeCell ref="A60:K60"/>
    <mergeCell ref="A72:K72"/>
    <mergeCell ref="A63:K63"/>
    <mergeCell ref="A64:K64"/>
    <mergeCell ref="A65:K65"/>
    <mergeCell ref="A66:K66"/>
    <mergeCell ref="A67:K67"/>
    <mergeCell ref="A68:K68"/>
    <mergeCell ref="A69:A70"/>
    <mergeCell ref="B69:B70"/>
    <mergeCell ref="C69:E69"/>
    <mergeCell ref="F69:H69"/>
    <mergeCell ref="I69:K69"/>
    <mergeCell ref="A118:H118"/>
    <mergeCell ref="A73:K73"/>
    <mergeCell ref="A79:K79"/>
    <mergeCell ref="A80:K80"/>
    <mergeCell ref="A98:K98"/>
    <mergeCell ref="A99:K99"/>
    <mergeCell ref="A100:K100"/>
    <mergeCell ref="A101:K101"/>
    <mergeCell ref="A103:K103"/>
    <mergeCell ref="A112:H112"/>
    <mergeCell ref="A114:H114"/>
    <mergeCell ref="A115:H115"/>
    <mergeCell ref="A128:K128"/>
    <mergeCell ref="E130:G130"/>
    <mergeCell ref="A122:K122"/>
    <mergeCell ref="A123:K123"/>
    <mergeCell ref="A124:K124"/>
    <mergeCell ref="A125:K125"/>
    <mergeCell ref="A126:K126"/>
    <mergeCell ref="A127:K127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2021-06-25T11:54:02Z</cp:lastPrinted>
  <dcterms:created xsi:type="dcterms:W3CDTF">2019-07-18T07:25:18Z</dcterms:created>
  <dcterms:modified xsi:type="dcterms:W3CDTF">2022-02-18T06:57:38Z</dcterms:modified>
</cp:coreProperties>
</file>