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5" yWindow="-15" windowWidth="17265" windowHeight="10095" tabRatio="953"/>
  </bookViews>
  <sheets>
    <sheet name="6030" sheetId="52" r:id="rId1"/>
  </sheets>
  <calcPr calcId="125725"/>
</workbook>
</file>

<file path=xl/calcChain.xml><?xml version="1.0" encoding="utf-8"?>
<calcChain xmlns="http://schemas.openxmlformats.org/spreadsheetml/2006/main">
  <c r="J177" i="52"/>
  <c r="K242"/>
  <c r="H242"/>
  <c r="B242"/>
  <c r="K241"/>
  <c r="H241"/>
  <c r="B241"/>
  <c r="F236"/>
  <c r="H236" s="1"/>
  <c r="J240"/>
  <c r="I237"/>
  <c r="I238"/>
  <c r="I239"/>
  <c r="I240"/>
  <c r="J236"/>
  <c r="J231"/>
  <c r="H232"/>
  <c r="H233"/>
  <c r="I236" l="1"/>
  <c r="F227"/>
  <c r="F228"/>
  <c r="F229"/>
  <c r="F230"/>
  <c r="F225"/>
  <c r="I225" s="1"/>
  <c r="F226"/>
  <c r="F222"/>
  <c r="F223"/>
  <c r="F224"/>
  <c r="G221"/>
  <c r="F220"/>
  <c r="F221"/>
  <c r="F218"/>
  <c r="F219"/>
  <c r="F217"/>
  <c r="I217" s="1"/>
  <c r="G213"/>
  <c r="F213"/>
  <c r="I213" s="1"/>
  <c r="G210"/>
  <c r="G211"/>
  <c r="G209"/>
  <c r="F210"/>
  <c r="F211"/>
  <c r="F209"/>
  <c r="I209" s="1"/>
  <c r="E234"/>
  <c r="E231"/>
  <c r="J210"/>
  <c r="I210"/>
  <c r="I211"/>
  <c r="I212"/>
  <c r="I215"/>
  <c r="I218"/>
  <c r="I219"/>
  <c r="I220"/>
  <c r="I221"/>
  <c r="I222"/>
  <c r="I223"/>
  <c r="I224"/>
  <c r="I226"/>
  <c r="I227"/>
  <c r="I228"/>
  <c r="I229"/>
  <c r="I230"/>
  <c r="I234"/>
  <c r="E204"/>
  <c r="E205"/>
  <c r="E206"/>
  <c r="E207"/>
  <c r="F200"/>
  <c r="F201"/>
  <c r="I201" s="1"/>
  <c r="F202"/>
  <c r="F203"/>
  <c r="I203" s="1"/>
  <c r="F199"/>
  <c r="G199"/>
  <c r="G198"/>
  <c r="F198"/>
  <c r="I198" s="1"/>
  <c r="F195"/>
  <c r="F196"/>
  <c r="I196" s="1"/>
  <c r="F197"/>
  <c r="F193"/>
  <c r="I193" s="1"/>
  <c r="F194"/>
  <c r="F191"/>
  <c r="I191" s="1"/>
  <c r="F192"/>
  <c r="F190"/>
  <c r="I190" s="1"/>
  <c r="J187"/>
  <c r="G186"/>
  <c r="F186"/>
  <c r="G183"/>
  <c r="J183" s="1"/>
  <c r="G184"/>
  <c r="G182"/>
  <c r="F183"/>
  <c r="F182"/>
  <c r="I182" s="1"/>
  <c r="I183"/>
  <c r="I184"/>
  <c r="I185"/>
  <c r="I186"/>
  <c r="I187"/>
  <c r="I188"/>
  <c r="I192"/>
  <c r="I194"/>
  <c r="I195"/>
  <c r="I197"/>
  <c r="I199"/>
  <c r="I200"/>
  <c r="I202"/>
  <c r="I207"/>
  <c r="H179"/>
  <c r="E177"/>
  <c r="E180"/>
  <c r="B179"/>
  <c r="B178"/>
  <c r="F173"/>
  <c r="F174"/>
  <c r="F175"/>
  <c r="F176"/>
  <c r="F171"/>
  <c r="F172"/>
  <c r="F169"/>
  <c r="F170"/>
  <c r="F168"/>
  <c r="G167"/>
  <c r="F167"/>
  <c r="F166"/>
  <c r="F164"/>
  <c r="F163"/>
  <c r="G162"/>
  <c r="G160" l="1"/>
  <c r="F160"/>
  <c r="I160" s="1"/>
  <c r="F161"/>
  <c r="G161" s="1"/>
  <c r="G159"/>
  <c r="F159"/>
  <c r="I159" s="1"/>
  <c r="G156"/>
  <c r="G155"/>
  <c r="F156"/>
  <c r="I156" s="1"/>
  <c r="F155"/>
  <c r="I155" s="1"/>
  <c r="D156"/>
  <c r="J161"/>
  <c r="J180"/>
  <c r="I157"/>
  <c r="I158"/>
  <c r="I163"/>
  <c r="I164"/>
  <c r="I165"/>
  <c r="I166"/>
  <c r="I167"/>
  <c r="I168"/>
  <c r="I169"/>
  <c r="I170"/>
  <c r="I171"/>
  <c r="I172"/>
  <c r="I173"/>
  <c r="I174"/>
  <c r="I175"/>
  <c r="I176"/>
  <c r="I180"/>
  <c r="F144"/>
  <c r="I144" s="1"/>
  <c r="G140"/>
  <c r="F140"/>
  <c r="I140" s="1"/>
  <c r="D140"/>
  <c r="H126"/>
  <c r="E126"/>
  <c r="I121"/>
  <c r="K121" s="1"/>
  <c r="E121"/>
  <c r="I96"/>
  <c r="K96" s="1"/>
  <c r="E96"/>
  <c r="J72"/>
  <c r="H72"/>
  <c r="I72"/>
  <c r="K72" s="1"/>
  <c r="E72"/>
  <c r="H71"/>
  <c r="I71"/>
  <c r="K71" s="1"/>
  <c r="E71"/>
  <c r="H22"/>
  <c r="H23"/>
  <c r="H24"/>
  <c r="H25"/>
  <c r="E179"/>
  <c r="I161" l="1"/>
  <c r="J156"/>
  <c r="J140"/>
  <c r="G144"/>
  <c r="J144" s="1"/>
  <c r="D39"/>
  <c r="D34" s="1"/>
  <c r="E236"/>
  <c r="K236" s="1"/>
  <c r="H231"/>
  <c r="K231" s="1"/>
  <c r="H234"/>
  <c r="K234" s="1"/>
  <c r="B234"/>
  <c r="E210"/>
  <c r="H207"/>
  <c r="K207" s="1"/>
  <c r="H204"/>
  <c r="B207"/>
  <c r="B204"/>
  <c r="E187"/>
  <c r="H187"/>
  <c r="E184"/>
  <c r="K184" s="1"/>
  <c r="H178"/>
  <c r="B160"/>
  <c r="B158"/>
  <c r="E157"/>
  <c r="H159"/>
  <c r="H157"/>
  <c r="H158"/>
  <c r="G145"/>
  <c r="J145" s="1"/>
  <c r="G146"/>
  <c r="G147"/>
  <c r="G148"/>
  <c r="G149"/>
  <c r="G150"/>
  <c r="J150" s="1"/>
  <c r="G151"/>
  <c r="J151" s="1"/>
  <c r="F145"/>
  <c r="I145" s="1"/>
  <c r="F146"/>
  <c r="I146" s="1"/>
  <c r="F147"/>
  <c r="I147" s="1"/>
  <c r="F148"/>
  <c r="I148" s="1"/>
  <c r="F149"/>
  <c r="I149" s="1"/>
  <c r="F150"/>
  <c r="I150" s="1"/>
  <c r="F151"/>
  <c r="I151" s="1"/>
  <c r="E151"/>
  <c r="B151"/>
  <c r="J127"/>
  <c r="H122"/>
  <c r="H123"/>
  <c r="E122"/>
  <c r="E123"/>
  <c r="J122"/>
  <c r="J123"/>
  <c r="I122"/>
  <c r="K122" s="1"/>
  <c r="I123"/>
  <c r="K123" s="1"/>
  <c r="E102"/>
  <c r="H102"/>
  <c r="J97"/>
  <c r="J98"/>
  <c r="I97"/>
  <c r="K97" s="1"/>
  <c r="I98"/>
  <c r="K98" s="1"/>
  <c r="H97"/>
  <c r="H98"/>
  <c r="E98"/>
  <c r="E97"/>
  <c r="E94"/>
  <c r="H73"/>
  <c r="E73"/>
  <c r="J73"/>
  <c r="I73"/>
  <c r="J70"/>
  <c r="C39"/>
  <c r="J26"/>
  <c r="I26"/>
  <c r="H26"/>
  <c r="E26"/>
  <c r="K187" l="1"/>
  <c r="K157"/>
  <c r="K73"/>
  <c r="H151"/>
  <c r="K151" s="1"/>
  <c r="K26"/>
  <c r="E35" l="1"/>
  <c r="E36"/>
  <c r="E37"/>
  <c r="E38"/>
  <c r="E39"/>
  <c r="I24"/>
  <c r="J24"/>
  <c r="I25"/>
  <c r="J25"/>
  <c r="I21"/>
  <c r="J21"/>
  <c r="I22"/>
  <c r="J22"/>
  <c r="I23"/>
  <c r="J23"/>
  <c r="I19"/>
  <c r="J19"/>
  <c r="I20"/>
  <c r="J20"/>
  <c r="J16"/>
  <c r="I16"/>
  <c r="I102"/>
  <c r="J102"/>
  <c r="E221"/>
  <c r="K21" l="1"/>
  <c r="K24"/>
  <c r="K102"/>
  <c r="K23"/>
  <c r="K22"/>
  <c r="K20"/>
  <c r="K19"/>
  <c r="K25"/>
  <c r="H240"/>
  <c r="E240"/>
  <c r="H212"/>
  <c r="E212"/>
  <c r="J131"/>
  <c r="I131"/>
  <c r="H131"/>
  <c r="E131"/>
  <c r="H203"/>
  <c r="H202"/>
  <c r="H201"/>
  <c r="H200"/>
  <c r="H199"/>
  <c r="H198"/>
  <c r="H197"/>
  <c r="H196"/>
  <c r="H195"/>
  <c r="H194"/>
  <c r="H193"/>
  <c r="H192"/>
  <c r="H191"/>
  <c r="H190"/>
  <c r="H189"/>
  <c r="H188"/>
  <c r="H186"/>
  <c r="H185"/>
  <c r="H183"/>
  <c r="H182"/>
  <c r="H180"/>
  <c r="K180" s="1"/>
  <c r="H155"/>
  <c r="H156"/>
  <c r="H160"/>
  <c r="H161"/>
  <c r="H162"/>
  <c r="H163"/>
  <c r="H164"/>
  <c r="H165"/>
  <c r="H166"/>
  <c r="H167"/>
  <c r="H168"/>
  <c r="H169"/>
  <c r="H170"/>
  <c r="H171"/>
  <c r="H172"/>
  <c r="H173"/>
  <c r="H174"/>
  <c r="H175"/>
  <c r="H176"/>
  <c r="H70"/>
  <c r="I70"/>
  <c r="K70" s="1"/>
  <c r="E70"/>
  <c r="E19"/>
  <c r="H19"/>
  <c r="E20"/>
  <c r="H20"/>
  <c r="E21"/>
  <c r="H21"/>
  <c r="E22"/>
  <c r="E23"/>
  <c r="E24"/>
  <c r="E25"/>
  <c r="K240" l="1"/>
  <c r="K212"/>
  <c r="K131"/>
  <c r="F264" l="1"/>
  <c r="F262"/>
  <c r="F258"/>
  <c r="F254"/>
  <c r="F253"/>
  <c r="F252"/>
  <c r="H239"/>
  <c r="E239"/>
  <c r="H238"/>
  <c r="E238"/>
  <c r="H237"/>
  <c r="E237"/>
  <c r="H230"/>
  <c r="E230"/>
  <c r="H229"/>
  <c r="E229"/>
  <c r="H228"/>
  <c r="E228"/>
  <c r="H227"/>
  <c r="E227"/>
  <c r="H226"/>
  <c r="E226"/>
  <c r="H225"/>
  <c r="E225"/>
  <c r="H224"/>
  <c r="E224"/>
  <c r="H223"/>
  <c r="E223"/>
  <c r="H222"/>
  <c r="E222"/>
  <c r="H221"/>
  <c r="K221" s="1"/>
  <c r="H220"/>
  <c r="E220"/>
  <c r="H219"/>
  <c r="E219"/>
  <c r="H218"/>
  <c r="E218"/>
  <c r="H217"/>
  <c r="E217"/>
  <c r="H216"/>
  <c r="E216"/>
  <c r="H215"/>
  <c r="E215"/>
  <c r="H214"/>
  <c r="E214"/>
  <c r="H213"/>
  <c r="E213"/>
  <c r="H211"/>
  <c r="E211"/>
  <c r="H210"/>
  <c r="K210" s="1"/>
  <c r="H209"/>
  <c r="E209"/>
  <c r="E203"/>
  <c r="K203" s="1"/>
  <c r="E202"/>
  <c r="K202" s="1"/>
  <c r="E201"/>
  <c r="K201" s="1"/>
  <c r="E200"/>
  <c r="K200" s="1"/>
  <c r="E199"/>
  <c r="K199" s="1"/>
  <c r="E198"/>
  <c r="K198" s="1"/>
  <c r="E197"/>
  <c r="K197" s="1"/>
  <c r="E196"/>
  <c r="K196" s="1"/>
  <c r="E195"/>
  <c r="K195" s="1"/>
  <c r="E194"/>
  <c r="K194" s="1"/>
  <c r="E193"/>
  <c r="K193" s="1"/>
  <c r="E192"/>
  <c r="K192" s="1"/>
  <c r="E191"/>
  <c r="K191" s="1"/>
  <c r="E189"/>
  <c r="E188"/>
  <c r="K188" s="1"/>
  <c r="E186"/>
  <c r="K186" s="1"/>
  <c r="E185"/>
  <c r="K185" s="1"/>
  <c r="E183"/>
  <c r="K183" s="1"/>
  <c r="E176"/>
  <c r="K176" s="1"/>
  <c r="E175"/>
  <c r="K175" s="1"/>
  <c r="E174"/>
  <c r="K174" s="1"/>
  <c r="E173"/>
  <c r="K173" s="1"/>
  <c r="E172"/>
  <c r="K172" s="1"/>
  <c r="E171"/>
  <c r="K171" s="1"/>
  <c r="E170"/>
  <c r="K170" s="1"/>
  <c r="E169"/>
  <c r="K169" s="1"/>
  <c r="E168"/>
  <c r="K168" s="1"/>
  <c r="E167"/>
  <c r="K167" s="1"/>
  <c r="E166"/>
  <c r="K166" s="1"/>
  <c r="E165"/>
  <c r="K165" s="1"/>
  <c r="E164"/>
  <c r="K164" s="1"/>
  <c r="E163"/>
  <c r="K163" s="1"/>
  <c r="E162"/>
  <c r="E161"/>
  <c r="K161" s="1"/>
  <c r="E160"/>
  <c r="K160" s="1"/>
  <c r="E159"/>
  <c r="K159" s="1"/>
  <c r="E158"/>
  <c r="K158" s="1"/>
  <c r="E156"/>
  <c r="K156" s="1"/>
  <c r="H150"/>
  <c r="E150"/>
  <c r="H149"/>
  <c r="E149"/>
  <c r="H148"/>
  <c r="E148"/>
  <c r="H147"/>
  <c r="E147"/>
  <c r="H146"/>
  <c r="E146"/>
  <c r="H145"/>
  <c r="E145"/>
  <c r="H144"/>
  <c r="E144"/>
  <c r="J130"/>
  <c r="I130"/>
  <c r="H130"/>
  <c r="E130"/>
  <c r="J129"/>
  <c r="I129"/>
  <c r="H129"/>
  <c r="E129"/>
  <c r="J128"/>
  <c r="I128"/>
  <c r="H128"/>
  <c r="E128"/>
  <c r="I127"/>
  <c r="H127"/>
  <c r="E127"/>
  <c r="J126"/>
  <c r="I126"/>
  <c r="J120"/>
  <c r="I120"/>
  <c r="H120"/>
  <c r="E120"/>
  <c r="J119"/>
  <c r="I119"/>
  <c r="H119"/>
  <c r="E119"/>
  <c r="J118"/>
  <c r="I118"/>
  <c r="H118"/>
  <c r="E118"/>
  <c r="J117"/>
  <c r="I117"/>
  <c r="H117"/>
  <c r="E117"/>
  <c r="J116"/>
  <c r="I116"/>
  <c r="H116"/>
  <c r="E116"/>
  <c r="J115"/>
  <c r="I115"/>
  <c r="H115"/>
  <c r="E115"/>
  <c r="J114"/>
  <c r="I114"/>
  <c r="H114"/>
  <c r="E114"/>
  <c r="J113"/>
  <c r="I113"/>
  <c r="H113"/>
  <c r="E113"/>
  <c r="J112"/>
  <c r="I112"/>
  <c r="H112"/>
  <c r="E112"/>
  <c r="J111"/>
  <c r="I111"/>
  <c r="H111"/>
  <c r="E111"/>
  <c r="J110"/>
  <c r="I110"/>
  <c r="H110"/>
  <c r="E110"/>
  <c r="J109"/>
  <c r="I109"/>
  <c r="H109"/>
  <c r="E109"/>
  <c r="J108"/>
  <c r="I108"/>
  <c r="H108"/>
  <c r="E108"/>
  <c r="J107"/>
  <c r="I107"/>
  <c r="H107"/>
  <c r="E107"/>
  <c r="J106"/>
  <c r="I106"/>
  <c r="H106"/>
  <c r="E106"/>
  <c r="J105"/>
  <c r="I105"/>
  <c r="H105"/>
  <c r="E105"/>
  <c r="J104"/>
  <c r="I104"/>
  <c r="H104"/>
  <c r="E104"/>
  <c r="J103"/>
  <c r="I103"/>
  <c r="H103"/>
  <c r="E103"/>
  <c r="J101"/>
  <c r="I101"/>
  <c r="H101"/>
  <c r="E101"/>
  <c r="J95"/>
  <c r="I95"/>
  <c r="H95"/>
  <c r="E95"/>
  <c r="J94"/>
  <c r="I94"/>
  <c r="H94"/>
  <c r="J93"/>
  <c r="I93"/>
  <c r="H93"/>
  <c r="E93"/>
  <c r="J92"/>
  <c r="I92"/>
  <c r="H92"/>
  <c r="E92"/>
  <c r="J91"/>
  <c r="I91"/>
  <c r="H91"/>
  <c r="E91"/>
  <c r="J90"/>
  <c r="I90"/>
  <c r="H90"/>
  <c r="E90"/>
  <c r="J89"/>
  <c r="I89"/>
  <c r="H89"/>
  <c r="E89"/>
  <c r="J88"/>
  <c r="I88"/>
  <c r="H88"/>
  <c r="E88"/>
  <c r="J87"/>
  <c r="I87"/>
  <c r="H87"/>
  <c r="E87"/>
  <c r="J86"/>
  <c r="I86"/>
  <c r="H86"/>
  <c r="E86"/>
  <c r="J85"/>
  <c r="I85"/>
  <c r="H85"/>
  <c r="E85"/>
  <c r="J84"/>
  <c r="I84"/>
  <c r="H84"/>
  <c r="E84"/>
  <c r="J83"/>
  <c r="I83"/>
  <c r="H83"/>
  <c r="E83"/>
  <c r="J82"/>
  <c r="I82"/>
  <c r="H82"/>
  <c r="E82"/>
  <c r="J81"/>
  <c r="I81"/>
  <c r="H81"/>
  <c r="E81"/>
  <c r="J80"/>
  <c r="I80"/>
  <c r="H80"/>
  <c r="E80"/>
  <c r="J79"/>
  <c r="I79"/>
  <c r="H79"/>
  <c r="E79"/>
  <c r="J78"/>
  <c r="I78"/>
  <c r="H78"/>
  <c r="E78"/>
  <c r="J77"/>
  <c r="I77"/>
  <c r="H77"/>
  <c r="E77"/>
  <c r="J76"/>
  <c r="I76"/>
  <c r="H76"/>
  <c r="E76"/>
  <c r="J69"/>
  <c r="I69"/>
  <c r="H69"/>
  <c r="E69"/>
  <c r="J68"/>
  <c r="I68"/>
  <c r="H68"/>
  <c r="E68"/>
  <c r="J67"/>
  <c r="I67"/>
  <c r="H67"/>
  <c r="E67"/>
  <c r="J66"/>
  <c r="I66"/>
  <c r="H66"/>
  <c r="E66"/>
  <c r="J65"/>
  <c r="I65"/>
  <c r="H65"/>
  <c r="E65"/>
  <c r="J64"/>
  <c r="I64"/>
  <c r="H64"/>
  <c r="E64"/>
  <c r="J63"/>
  <c r="I63"/>
  <c r="H63"/>
  <c r="E63"/>
  <c r="J62"/>
  <c r="I62"/>
  <c r="H62"/>
  <c r="E62"/>
  <c r="J61"/>
  <c r="I61"/>
  <c r="H61"/>
  <c r="E61"/>
  <c r="J60"/>
  <c r="I60"/>
  <c r="H60"/>
  <c r="E60"/>
  <c r="J59"/>
  <c r="I59"/>
  <c r="H59"/>
  <c r="E59"/>
  <c r="J58"/>
  <c r="I58"/>
  <c r="H58"/>
  <c r="E58"/>
  <c r="J57"/>
  <c r="I57"/>
  <c r="H57"/>
  <c r="E57"/>
  <c r="J56"/>
  <c r="I56"/>
  <c r="H56"/>
  <c r="E56"/>
  <c r="J55"/>
  <c r="I55"/>
  <c r="H55"/>
  <c r="E55"/>
  <c r="J54"/>
  <c r="I54"/>
  <c r="H54"/>
  <c r="E54"/>
  <c r="J53"/>
  <c r="I53"/>
  <c r="H53"/>
  <c r="E53"/>
  <c r="J52"/>
  <c r="I52"/>
  <c r="H52"/>
  <c r="E52"/>
  <c r="J51"/>
  <c r="I51"/>
  <c r="H51"/>
  <c r="E51"/>
  <c r="C34"/>
  <c r="H16"/>
  <c r="E16"/>
  <c r="K237" l="1"/>
  <c r="K238"/>
  <c r="K239"/>
  <c r="K211"/>
  <c r="K213"/>
  <c r="K214"/>
  <c r="K215"/>
  <c r="K217"/>
  <c r="K218"/>
  <c r="K219"/>
  <c r="K220"/>
  <c r="K145"/>
  <c r="K146"/>
  <c r="K147"/>
  <c r="K148"/>
  <c r="K149"/>
  <c r="K150"/>
  <c r="K209"/>
  <c r="K222"/>
  <c r="K223"/>
  <c r="K224"/>
  <c r="K225"/>
  <c r="K226"/>
  <c r="K227"/>
  <c r="K228"/>
  <c r="K229"/>
  <c r="K230"/>
  <c r="K144"/>
  <c r="E34"/>
  <c r="K105"/>
  <c r="K106"/>
  <c r="K107"/>
  <c r="K108"/>
  <c r="K109"/>
  <c r="K110"/>
  <c r="K111"/>
  <c r="K112"/>
  <c r="K113"/>
  <c r="K114"/>
  <c r="K115"/>
  <c r="K116"/>
  <c r="K117"/>
  <c r="K118"/>
  <c r="K119"/>
  <c r="K120"/>
  <c r="K127"/>
  <c r="K128"/>
  <c r="K129"/>
  <c r="K130"/>
  <c r="K51"/>
  <c r="K53"/>
  <c r="K55"/>
  <c r="K56"/>
  <c r="K57"/>
  <c r="K58"/>
  <c r="K59"/>
  <c r="K60"/>
  <c r="K61"/>
  <c r="K62"/>
  <c r="K63"/>
  <c r="K64"/>
  <c r="K65"/>
  <c r="K66"/>
  <c r="K67"/>
  <c r="K68"/>
  <c r="K69"/>
  <c r="K76"/>
  <c r="K78"/>
  <c r="K80"/>
  <c r="K81"/>
  <c r="K82"/>
  <c r="K83"/>
  <c r="K84"/>
  <c r="K85"/>
  <c r="K86"/>
  <c r="K87"/>
  <c r="K88"/>
  <c r="K89"/>
  <c r="K90"/>
  <c r="K91"/>
  <c r="K92"/>
  <c r="K93"/>
  <c r="K94"/>
  <c r="K95"/>
  <c r="K101"/>
  <c r="K103"/>
  <c r="K126"/>
  <c r="K104"/>
  <c r="K79"/>
  <c r="K77"/>
  <c r="E140"/>
  <c r="K54"/>
  <c r="K52"/>
  <c r="K16"/>
  <c r="H140"/>
  <c r="K140" s="1"/>
  <c r="E155"/>
  <c r="K155" s="1"/>
  <c r="E182"/>
  <c r="K182" s="1"/>
  <c r="E190"/>
  <c r="K190" s="1"/>
</calcChain>
</file>

<file path=xl/sharedStrings.xml><?xml version="1.0" encoding="utf-8"?>
<sst xmlns="http://schemas.openxmlformats.org/spreadsheetml/2006/main" count="385" uniqueCount="243">
  <si>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</si>
  <si>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</si>
  <si>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</si>
  <si>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</si>
  <si>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</si>
  <si>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</si>
  <si>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</si>
  <si>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</si>
  <si>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</si>
  <si>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</si>
  <si>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</si>
  <si>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</si>
  <si>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</si>
  <si>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</si>
  <si>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</si>
  <si>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</si>
  <si>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</si>
  <si>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</si>
  <si>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</si>
  <si>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</si>
  <si>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</si>
  <si>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</si>
  <si>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</si>
  <si>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</si>
  <si>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</si>
  <si>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</si>
  <si>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</si>
  <si>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</si>
  <si>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</si>
  <si>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</si>
  <si>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</si>
  <si>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</si>
  <si>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</si>
  <si>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</si>
  <si>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</si>
  <si>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</si>
  <si>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</si>
  <si>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</si>
  <si>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</si>
  <si>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</si>
  <si>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</si>
  <si>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</si>
  <si>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</si>
  <si>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</si>
  <si>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</si>
  <si>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</si>
  <si>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</si>
  <si>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</si>
  <si>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</si>
  <si>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</si>
  <si>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</si>
  <si>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</si>
  <si>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</si>
  <si>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</si>
  <si>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</si>
  <si>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</si>
  <si>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</si>
  <si>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</si>
  <si>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</si>
  <si>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</si>
  <si>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</si>
  <si>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</si>
  <si>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</si>
  <si>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</si>
  <si>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</si>
  <si>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</si>
  <si>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</si>
  <si>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</si>
  <si>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</si>
  <si>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</si>
  <si>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</si>
  <si>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</si>
  <si>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</si>
  <si>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</si>
  <si>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</si>
  <si>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</si>
  <si>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</si>
  <si>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</si>
  <si>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</si>
  <si>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</si>
  <si>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</si>
  <si>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</si>
  <si>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</si>
  <si>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</si>
  <si>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</si>
  <si>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</si>
  <si>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</si>
  <si>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</si>
  <si>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</si>
  <si>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</si>
  <si>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</si>
  <si>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</si>
  <si>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</si>
  <si>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</si>
  <si>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</si>
  <si>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</si>
  <si>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</si>
  <si>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</si>
  <si>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</si>
  <si>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</si>
  <si>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</si>
  <si>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</si>
  <si>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</si>
  <si>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</si>
  <si>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</si>
  <si>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</si>
  <si>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</si>
  <si>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</si>
  <si>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</si>
  <si>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</si>
  <si>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</si>
  <si>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якості</t>
  </si>
  <si>
    <t>Головний бухгалтер</t>
  </si>
  <si>
    <t>Напрям спрямування коштів (об’єкт)</t>
  </si>
  <si>
    <t xml:space="preserve">Пояснення щодо причин відхилення фактичних надходжень від планового показника - </t>
  </si>
  <si>
    <t>Загальний фонд</t>
  </si>
  <si>
    <t>Управління житлово-комунального господарства та будівництва Ніжинської міської ради</t>
  </si>
  <si>
    <t>Видатки  передбачаються відповідно до  потреби на  відповідний період.</t>
  </si>
  <si>
    <t>Організація благоустрою населених пунктів</t>
  </si>
  <si>
    <t>Підвищення рівня благоустрою міста</t>
  </si>
  <si>
    <t>Забезпечення утримання в належному стані об`єктів транспортної інфраструктури (ремонт та встановлення дорожніх знаків, впорядкування малих архітектурних форм та контейнерів, ремонт пам’ятників та пам’ятних знаків, автобусних зупинок та огорожі)</t>
  </si>
  <si>
    <t>Збереження та утримання на належному рівні зеленої зони населеного пункту та поліпшення його екологічних умов</t>
  </si>
  <si>
    <t>Забезпечення утримання в належному стані ліній електропередач (монтаж, ремонт та обслуговування мереж вуличного освітлення, обслуговування лічильників електроенергії)</t>
  </si>
  <si>
    <t>Забезпечення карантинним та дитячими майданчиками</t>
  </si>
  <si>
    <t>Забезпечення реконструкції та розвитку кладовищ міста та удосконалення поводження з твердими побутовими відходами</t>
  </si>
  <si>
    <t>Забезпечення збереження енергоресурсів (оплата за користування електроенергією вуличного освітлення та постачання природного газу до пам’ятного знаку "Вічний вогонь")</t>
  </si>
  <si>
    <t>Забезпечення інших видів робіт по благоустрою (громадські роботи, поховання безрідних, проведення технагляду, завезення піску, малярні роботи, обслуговування громадського туалету)</t>
  </si>
  <si>
    <t>обсяг видатків на ремонт та встановлення дорожніх знаків</t>
  </si>
  <si>
    <t>обсяг видатків на впорядкування МАФ, ремонт пам’ятників та пам’ятних знаків, автобусних зупинок та огорожі</t>
  </si>
  <si>
    <t>обсяг видатків на зрізування та обрізування дерев</t>
  </si>
  <si>
    <t>обсяг видатків на розчистку водовідвідних каналів</t>
  </si>
  <si>
    <t>обсяг видатків на встановлення та заміну світоточок</t>
  </si>
  <si>
    <t>обсяг видатків на обслуговування мереж вуличного освітлення</t>
  </si>
  <si>
    <t>обсяг видатків на придбання світильників</t>
  </si>
  <si>
    <t>обсяг видатків передбачених на надання послуг з відлову та стерилізації безпритульних тварин</t>
  </si>
  <si>
    <t>обсяг видатків на поточний ремонт дитячих майданчиків</t>
  </si>
  <si>
    <t>обсяг видатків на реконструкцію, розвиток кладовищ міста</t>
  </si>
  <si>
    <t>обсяг видатків на удосконалення поводження з твердими побутовими відходами</t>
  </si>
  <si>
    <t>вивіз стихійних сміттєзвалищ</t>
  </si>
  <si>
    <t>обсяг видатків на оплату електроенергії</t>
  </si>
  <si>
    <t>обсяг видатків на оплату природного газу</t>
  </si>
  <si>
    <t>обсяг видатків на захоронення безрідних</t>
  </si>
  <si>
    <t>обсяг видатків на проведення технагляду</t>
  </si>
  <si>
    <t>обсяг видатків на обслуговування громадського туалету</t>
  </si>
  <si>
    <t>кількість дорожніх знаків, які планується відремонтувати та встановити</t>
  </si>
  <si>
    <t>кількість МАФ по місту, пам’ятників та пам’ятних знаків, автобусних зупинок та огорож, які заплановано впорядкувати</t>
  </si>
  <si>
    <t>кількість контейнерів та турнікетів, які плануються придбати</t>
  </si>
  <si>
    <t>кількість дерев, що планується зрізати</t>
  </si>
  <si>
    <t>кількість м.кан.очищення водовідвідних канав</t>
  </si>
  <si>
    <t>установлення та заміна одієї світодіодної світоточки</t>
  </si>
  <si>
    <t>обслуговування мереж вуличного освітлення</t>
  </si>
  <si>
    <t>придбання світильників</t>
  </si>
  <si>
    <t>кількість виловлених та стерилізованих собак</t>
  </si>
  <si>
    <t>кількість дитячих майданчиків, що планується відремонтувати</t>
  </si>
  <si>
    <t>кількість кладовищ міста, які обслуговуються</t>
  </si>
  <si>
    <t>кількість діючих сміттєприймальних пунктів міста</t>
  </si>
  <si>
    <t>кількість сміття що планується вивезти при ліквідації сміттєзвалищ</t>
  </si>
  <si>
    <t>кількість електроенергії, що передбачається спожити</t>
  </si>
  <si>
    <t>кількість газу, що передбачається спожити</t>
  </si>
  <si>
    <t>кількість безрідних, яких планується захоронити</t>
  </si>
  <si>
    <t>кількість об’єктів, на яких планується провести технагляд</t>
  </si>
  <si>
    <t>кількість причепів машин які планується перевезення піску, грунту та дров</t>
  </si>
  <si>
    <t>кількість громадських вбиралень</t>
  </si>
  <si>
    <t>середня вартість на ремонт та встановлення дорожніх знаків</t>
  </si>
  <si>
    <t>середня вартість виконання одного впорядкованого МАФ, пам’ятників, автобусних зупинок та огорож</t>
  </si>
  <si>
    <t>середня вартість одного контейнерного майданчика та турнікета</t>
  </si>
  <si>
    <t>середня вартість одного зрізаного дерева</t>
  </si>
  <si>
    <t>середня вартість м.кан. очищення водовідвідних канав</t>
  </si>
  <si>
    <t>середня вартість установлення та заміна однієї  світоточки</t>
  </si>
  <si>
    <t>середня вартість обслуговування 1 км мереж вуличного освітлення</t>
  </si>
  <si>
    <t>середня вартість придбання 1 світильника</t>
  </si>
  <si>
    <t>середня вартість однієї виловленої та стерилізованої собаки</t>
  </si>
  <si>
    <t>середня вартість ремонту одного дитячого майданчика</t>
  </si>
  <si>
    <t>середня вартість обслуговування одного кладовища</t>
  </si>
  <si>
    <t>середня вартість обслуговування одного сміттєприймального пункту</t>
  </si>
  <si>
    <t>середня вартість 1 м3 сміття</t>
  </si>
  <si>
    <t>середня вартість 1 кВт електроенергії</t>
  </si>
  <si>
    <t>середня вартість 1 куб.м газу</t>
  </si>
  <si>
    <t>середня вартість захороненого одного безрідного</t>
  </si>
  <si>
    <t>середня вартість по технагляду одного об’єкта</t>
  </si>
  <si>
    <t>середня вартість одного причепу по перевезенню грунту піску та дров</t>
  </si>
  <si>
    <t>середня вартість обслуговування одного туалету</t>
  </si>
  <si>
    <t>темп зростання обсягів видатків на утримання в належному стані ліній вуличного освітлення</t>
  </si>
  <si>
    <t>темп зростання обсягів видатків на оплату електроенергії в порівнянні з минулим роком</t>
  </si>
  <si>
    <t>Відхилення показників поточного року до показників попереднгього року поясюється виконанням  заходів з благоустрою  території  відповідно  до  потреб відповідного  періоду.</t>
  </si>
  <si>
    <t>кількість систем відеоспостереження, які плануеться придбати</t>
  </si>
  <si>
    <t>середня вартість 1 системи відеоспостереження</t>
  </si>
  <si>
    <t>обсяг видатків на придбання системи відеоспостереження</t>
  </si>
  <si>
    <t>рівень  виконання  заходу забезпечення реконструкції та розвитку кладовищ міста та удосконалення поводження з твердими побутовими відходами</t>
  </si>
  <si>
    <t xml:space="preserve">Рівень виконання заходу забезпечення інших видів робіт по благоустрою </t>
  </si>
  <si>
    <t xml:space="preserve">Забезпечення інших видів робіт по благоустрою </t>
  </si>
  <si>
    <t>рівень виконання заходу забезпечення реконструкції та розвитку кладовищ міста та удосконалення поводження з твердими побутовими відходами</t>
  </si>
  <si>
    <t xml:space="preserve">Рівень обслуговування заходу забезпечення інших видів робіт по благоустрою </t>
  </si>
  <si>
    <r>
      <t xml:space="preserve">Пояснення причин відхилень фактичних обсягів надходжень від планових - </t>
    </r>
    <r>
      <rPr>
        <i/>
        <sz val="11"/>
        <rFont val="Times New Roman"/>
        <family val="1"/>
        <charset val="204"/>
      </rPr>
      <t>залишок плану(не надані акти виконаних робіт)</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</si>
  <si>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Відхилення  за  рахунок  того, що не надані акти виконаних робіт.</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</si>
  <si>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через  ненадані  акти  виконаних робіт  є  відхилення між плановими показниками  та  фактичними</t>
    </r>
  </si>
  <si>
    <r>
      <t xml:space="preserve">Пояснення щодо розбіжностей між фактичними та плановии результативними показниками: </t>
    </r>
    <r>
      <rPr>
        <i/>
        <sz val="11"/>
        <rFont val="Times New Roman"/>
        <family val="1"/>
        <charset val="204"/>
      </rPr>
      <t>не  були  надані  акти  виконаних робіт.</t>
    </r>
  </si>
  <si>
    <r>
      <t xml:space="preserve">Пояснення щодо розбіжностей між фактичними та плановии результативними показниками: </t>
    </r>
    <r>
      <rPr>
        <i/>
        <sz val="11"/>
        <rFont val="Times New Roman"/>
        <family val="1"/>
        <charset val="204"/>
      </rPr>
      <t>Не надані акти виконаних робіт</t>
    </r>
  </si>
  <si>
    <r>
      <t>Пояснення щодо причин відхилення касовихвидатків від планового показника -</t>
    </r>
    <r>
      <rPr>
        <i/>
        <sz val="11"/>
        <rFont val="Times New Roman"/>
        <family val="1"/>
        <charset val="204"/>
      </rPr>
      <t xml:space="preserve">  </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</si>
  <si>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</si>
  <si>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утримання в належному технічному стані об`єктів дорожнього господарства, утримання в належному стані об`єктів транспортної інфраструктури (ремонт та встановлення дорожніх знаків, впорядкування малих архітектурних форм та контейнерів, ремонт пам’ятників та пам’ятних знаків, автобусних зупинок та огорожі), збереження та утримання на належному рівні зеленої зони населеного пункту та поліпшення його екологічних умов, утримання в належному стані ліній електропередач (монтаж, ремонт та обслуговування мереж вуличного освітлення, обслуговування лічильників електроенергії),  карантинним та дитячими майданчиками,     реконструкції та розвитку кладовищ міста та удосконалення поводження з твердими побутовими відходами,   збереження енергоресурсів ,  поховання безрідних, проведення технагляду, завезення піску, малярні роботи, обслуговування громадського туалету</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</si>
  <si>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</si>
  <si>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0620</t>
  </si>
  <si>
    <t xml:space="preserve">Забезпечення виконання проектів переможців громадського бюджету </t>
  </si>
  <si>
    <t>обсяг видатків на придбання контейнерів та огорож контейнерних майданчиків та турнікетів</t>
  </si>
  <si>
    <t>обсяг видатків на придбання дерев</t>
  </si>
  <si>
    <t>обсяг видатків на придбання флажтоків</t>
  </si>
  <si>
    <t>обсяг видатків на виконання проектів</t>
  </si>
  <si>
    <t>установлення та заміна одієї світоточки</t>
  </si>
  <si>
    <t>кількість затверджених проектів</t>
  </si>
  <si>
    <t>середня вартість одного проекту</t>
  </si>
  <si>
    <t>Завдання програми  виконані на 98,9%</t>
  </si>
  <si>
    <t xml:space="preserve">Видатки  передбачаються відповідно до  потреби на  відповідний період. </t>
  </si>
  <si>
    <t>Оцінка ефективності бюджетної програми за 2021 рік</t>
  </si>
  <si>
    <t>обсяг видатків на зрізування дерев</t>
  </si>
  <si>
    <t>Обсяг видатків на викошування газонів,доглядання клумб та парків</t>
  </si>
  <si>
    <t>Обсяг видатків на розчистку водовідвідних каналів</t>
  </si>
  <si>
    <t>обсяг видатків на демонтаж об`єктів незавершеного будівництва</t>
  </si>
  <si>
    <t>Обсяг видатків на програму розвитку інвестиційної діяльності</t>
  </si>
  <si>
    <t>Кількість м.кан. очищення водовідвідних канав</t>
  </si>
  <si>
    <t>кількість об`єктів незавершеного будівництва</t>
  </si>
  <si>
    <t>Кількість інвестиційних проектів</t>
  </si>
  <si>
    <t>Середня вартість викошування 1 м кв. обслуговування клумб, парків</t>
  </si>
  <si>
    <t>Середня вартість м.кан. очищення водовідвідних канав</t>
  </si>
  <si>
    <t>середня вартість демонтажу одного об`єкта незавершеного будівництва</t>
  </si>
  <si>
    <t>Середня вартість одного інвестиційного проекта</t>
  </si>
  <si>
    <t>Рівень виконання завдання (Збереження та утримання на належному рівні зеленої зони населеного пункту та поліпшення його екологічних умов)</t>
  </si>
  <si>
    <t>Рівень виконання завдання (Забезпечення утримання в належному стані ліній електропередач)</t>
  </si>
  <si>
    <t>рівень виконання заходу забезпечення утримання в належному стані об`єктів транспортної інфраструктури</t>
  </si>
  <si>
    <t>кількість дерев, що планується придбати</t>
  </si>
  <si>
    <t>Кількість флаштоків</t>
  </si>
  <si>
    <t>середня вартість одного дерева</t>
  </si>
  <si>
    <t>середня вартість одного флаштока</t>
  </si>
  <si>
    <r>
      <t>5.7    «Стан фінансової дисципліни» :</t>
    </r>
    <r>
      <rPr>
        <i/>
        <sz val="11"/>
        <rFont val="Times New Roman"/>
        <family val="1"/>
        <charset val="204"/>
      </rPr>
      <t xml:space="preserve"> Станом на 01.01.2022 р. відсуьня кредиторська заборгованість</t>
    </r>
  </si>
  <si>
    <t>Володимир ДАВИДЕНКО</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</si>
  <si>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П</t>
    </r>
    <r>
      <rPr>
        <i/>
        <sz val="12"/>
        <rFont val="Times New Roman"/>
        <family val="1"/>
        <charset val="204"/>
      </rPr>
      <t>ридбання та встановлення  урн передбачено іншим проекто, не надані акти виконаних робіт підрядними організаціями, роботи виконані не в повному обсязі, Відсутні дозвільні документи на виконання даного виду робіт згідно законодавства.Рахунок за використану електроенергію за грудень місяць наданий у наступному році, Дані послуги виконувалися при умові попередження виникнення надзвичайних ситуацій а саме підтоплень житлових мікрорайонів.Кошти виділялися на виконання робіт по потребі, на кінець року була відсутня потреба у виконанні даних робіт.</t>
    </r>
  </si>
  <si>
    <t xml:space="preserve">площа газонів  клумб, парків, що планується доглядати </t>
  </si>
  <si>
    <t>площа клумб парків, що планується доглянути</t>
  </si>
  <si>
    <t>обсяг видатків на завезення піску грунту та дров, солі</t>
  </si>
  <si>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Гарантовано належні  умови  для  благоустрою  території  міста.</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</si>
  <si>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благоустрою  міста і є актуальною.</t>
    </r>
  </si>
  <si>
    <t>обсяг видатків на завезення піску грунту та дров та солі</t>
  </si>
  <si>
    <t>середня вартість 1 кв.м обслуговування клумби та парків</t>
  </si>
</sst>
</file>

<file path=xl/styles.xml><?xml version="1.0" encoding="utf-8"?>
<styleSheet xmlns="http://schemas.openxmlformats.org/spreadsheetml/2006/main">
  <numFmts count="3">
    <numFmt numFmtId="43" formatCode="_-* #,##0.00\ _₽_-;\-* #,##0.00\ _₽_-;_-* &quot;-&quot;??\ _₽_-;_-@_-"/>
    <numFmt numFmtId="164" formatCode="0.0"/>
    <numFmt numFmtId="165" formatCode="#,##0.00_ ;\-#,##0.00\ "/>
  </numFmts>
  <fonts count="17">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color indexed="8"/>
      <name val="Arial"/>
      <family val="2"/>
      <charset val="204"/>
    </font>
    <font>
      <i/>
      <sz val="12"/>
      <name val="Times New Roman"/>
      <family val="1"/>
      <charset val="204"/>
    </font>
    <font>
      <i/>
      <sz val="11"/>
      <name val="Times New Roman"/>
      <family val="1"/>
      <charset val="204"/>
    </font>
    <font>
      <i/>
      <sz val="1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thin">
        <color indexed="64"/>
      </bottom>
      <diagonal/>
    </border>
  </borders>
  <cellStyleXfs count="4">
    <xf numFmtId="0" fontId="0" fillId="0" borderId="0"/>
    <xf numFmtId="0" fontId="1" fillId="0" borderId="1"/>
    <xf numFmtId="43" fontId="8" fillId="0" borderId="0" applyFont="0" applyFill="0" applyBorder="0" applyAlignment="0" applyProtection="0"/>
    <xf numFmtId="0" fontId="13" fillId="0" borderId="1">
      <alignment vertical="top"/>
    </xf>
  </cellStyleXfs>
  <cellXfs count="71">
    <xf numFmtId="0" fontId="0" fillId="0" borderId="0" xfId="0"/>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wrapText="1"/>
    </xf>
    <xf numFmtId="4" fontId="7" fillId="2" borderId="2" xfId="0" applyNumberFormat="1" applyFont="1" applyFill="1" applyBorder="1" applyAlignment="1">
      <alignment horizontal="center" vertical="center" wrapText="1"/>
    </xf>
    <xf numFmtId="4" fontId="7" fillId="2" borderId="2" xfId="2"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4" fontId="2" fillId="2" borderId="2" xfId="2" applyNumberFormat="1"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2" xfId="0" applyNumberFormat="1" applyFont="1" applyFill="1" applyBorder="1" applyAlignment="1">
      <alignment vertical="top" wrapText="1"/>
    </xf>
    <xf numFmtId="4" fontId="7" fillId="2" borderId="5" xfId="2" applyNumberFormat="1" applyFont="1" applyFill="1" applyBorder="1" applyAlignment="1">
      <alignment horizontal="center" vertical="center" wrapText="1"/>
    </xf>
    <xf numFmtId="4" fontId="2" fillId="2" borderId="5" xfId="2" applyNumberFormat="1" applyFont="1" applyFill="1" applyBorder="1" applyAlignment="1">
      <alignment horizontal="center" vertical="center" wrapText="1"/>
    </xf>
    <xf numFmtId="0" fontId="7" fillId="2" borderId="5" xfId="0" applyNumberFormat="1" applyFont="1" applyFill="1" applyBorder="1" applyAlignment="1">
      <alignment vertical="top" wrapText="1"/>
    </xf>
    <xf numFmtId="4" fontId="7" fillId="2" borderId="6" xfId="2" applyNumberFormat="1" applyFont="1" applyFill="1" applyBorder="1" applyAlignment="1">
      <alignment horizontal="center" vertical="center" wrapText="1"/>
    </xf>
    <xf numFmtId="4" fontId="7" fillId="2" borderId="4" xfId="2" applyNumberFormat="1" applyFont="1" applyFill="1" applyBorder="1" applyAlignment="1">
      <alignment horizontal="center" vertical="center" wrapText="1"/>
    </xf>
    <xf numFmtId="4" fontId="2" fillId="2" borderId="4" xfId="2" applyNumberFormat="1" applyFont="1" applyFill="1" applyBorder="1" applyAlignment="1">
      <alignment horizontal="center" vertical="center" wrapText="1"/>
    </xf>
    <xf numFmtId="0" fontId="7" fillId="2" borderId="4" xfId="0" applyNumberFormat="1" applyFont="1" applyFill="1" applyBorder="1" applyAlignment="1">
      <alignment vertical="top" wrapText="1"/>
    </xf>
    <xf numFmtId="165" fontId="7" fillId="2" borderId="4" xfId="2" applyNumberFormat="1" applyFont="1" applyFill="1" applyBorder="1" applyAlignment="1">
      <alignment horizontal="center" vertical="center" wrapText="1"/>
    </xf>
    <xf numFmtId="165" fontId="7" fillId="2" borderId="5" xfId="2" applyNumberFormat="1" applyFont="1" applyFill="1" applyBorder="1" applyAlignment="1">
      <alignment horizontal="center" vertical="center" wrapText="1"/>
    </xf>
    <xf numFmtId="165" fontId="7" fillId="2" borderId="7" xfId="2" applyNumberFormat="1" applyFont="1" applyFill="1" applyBorder="1" applyAlignment="1">
      <alignment horizontal="center" vertical="center" wrapText="1"/>
    </xf>
    <xf numFmtId="165" fontId="2" fillId="2" borderId="4" xfId="2"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2" fontId="7" fillId="2" borderId="2" xfId="0" applyNumberFormat="1" applyFont="1" applyFill="1" applyBorder="1" applyAlignment="1">
      <alignment horizontal="center" vertical="center" wrapText="1"/>
    </xf>
    <xf numFmtId="0" fontId="6" fillId="2" borderId="2" xfId="0" applyFont="1" applyFill="1" applyBorder="1" applyAlignment="1">
      <alignment horizontal="left" vertical="center" wrapText="1"/>
    </xf>
    <xf numFmtId="0" fontId="11" fillId="2" borderId="2" xfId="0" applyFont="1" applyFill="1" applyBorder="1" applyAlignment="1">
      <alignment horizontal="left" vertical="center" wrapText="1"/>
    </xf>
    <xf numFmtId="165" fontId="7" fillId="2" borderId="2" xfId="2" applyNumberFormat="1" applyFont="1" applyFill="1" applyBorder="1" applyAlignment="1">
      <alignment horizontal="center" vertical="center" wrapText="1"/>
    </xf>
    <xf numFmtId="0" fontId="12" fillId="2" borderId="2" xfId="0" applyFont="1" applyFill="1" applyBorder="1" applyAlignment="1">
      <alignment horizontal="left" vertical="center" wrapText="1"/>
    </xf>
    <xf numFmtId="43" fontId="7" fillId="2" borderId="2" xfId="2" applyFont="1" applyFill="1" applyBorder="1" applyAlignment="1">
      <alignment horizontal="center" vertical="center" wrapText="1"/>
    </xf>
    <xf numFmtId="0" fontId="7" fillId="2" borderId="2" xfId="0" applyFont="1" applyFill="1" applyBorder="1" applyAlignment="1">
      <alignment vertical="center" wrapText="1"/>
    </xf>
    <xf numFmtId="164" fontId="7" fillId="2" borderId="2"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4"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12"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5" fillId="2" borderId="2" xfId="0" applyFont="1" applyFill="1" applyBorder="1" applyAlignment="1">
      <alignment horizontal="left" vertical="center" wrapText="1"/>
    </xf>
    <xf numFmtId="0" fontId="11" fillId="2" borderId="2"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cellXfs>
  <cellStyles count="4">
    <cellStyle name="Звичайний 2" xfId="1"/>
    <cellStyle name="Звичайний_Додаток _ 3 зм_ни 4575" xfId="3"/>
    <cellStyle name="Обычный" xfId="0" builtinId="0"/>
    <cellStyle name="Финансовый" xfId="2" builtinId="3"/>
  </cellStyles>
  <dxfs count="0"/>
  <tableStyles count="0" defaultTableStyle="TableStyleMedium2" defaultPivotStyle="PivotStyleLight16"/>
  <colors>
    <mruColors>
      <color rgb="FF00FF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75"/>
  <sheetViews>
    <sheetView tabSelected="1" view="pageBreakPreview" topLeftCell="A167" zoomScaleNormal="100" zoomScaleSheetLayoutView="100" workbookViewId="0">
      <selection activeCell="G176" sqref="G176"/>
    </sheetView>
  </sheetViews>
  <sheetFormatPr defaultColWidth="34" defaultRowHeight="12.75"/>
  <cols>
    <col min="1" max="1" width="5.5703125" style="12" customWidth="1"/>
    <col min="2" max="2" width="34" style="12"/>
    <col min="3" max="3" width="12" style="12" customWidth="1"/>
    <col min="4" max="4" width="11.7109375" style="12" customWidth="1"/>
    <col min="5" max="5" width="12.28515625" style="12" customWidth="1"/>
    <col min="6" max="6" width="12.42578125" style="12" customWidth="1"/>
    <col min="7" max="7" width="12.140625" style="12" customWidth="1"/>
    <col min="8" max="8" width="11.7109375" style="12" customWidth="1"/>
    <col min="9" max="9" width="11.28515625" style="12" customWidth="1"/>
    <col min="10" max="10" width="10.5703125" style="12" customWidth="1"/>
    <col min="11" max="11" width="12.42578125" style="12" customWidth="1"/>
    <col min="12" max="16384" width="34" style="5"/>
  </cols>
  <sheetData>
    <row r="1" spans="1:11">
      <c r="H1" s="47" t="s">
        <v>56</v>
      </c>
      <c r="I1" s="47"/>
      <c r="J1" s="47"/>
      <c r="K1" s="47"/>
    </row>
    <row r="2" spans="1:11" ht="29.45" customHeight="1">
      <c r="H2" s="47" t="s">
        <v>57</v>
      </c>
      <c r="I2" s="47"/>
      <c r="J2" s="47"/>
      <c r="K2" s="47"/>
    </row>
    <row r="3" spans="1:11" ht="18.75">
      <c r="A3" s="46" t="s">
        <v>213</v>
      </c>
      <c r="B3" s="46"/>
      <c r="C3" s="46"/>
      <c r="D3" s="46"/>
      <c r="E3" s="46"/>
      <c r="F3" s="46"/>
      <c r="G3" s="46"/>
      <c r="H3" s="46"/>
      <c r="I3" s="46"/>
      <c r="J3" s="46"/>
      <c r="K3" s="46"/>
    </row>
    <row r="4" spans="1:11" ht="34.9" customHeight="1">
      <c r="A4" s="13" t="s">
        <v>58</v>
      </c>
      <c r="B4" s="13">
        <v>1200000</v>
      </c>
      <c r="C4" s="13"/>
      <c r="D4" s="46" t="s">
        <v>116</v>
      </c>
      <c r="E4" s="46"/>
      <c r="F4" s="46"/>
      <c r="G4" s="46"/>
      <c r="H4" s="46"/>
      <c r="I4" s="46"/>
      <c r="J4" s="46"/>
      <c r="K4" s="46"/>
    </row>
    <row r="5" spans="1:11" ht="18" customHeight="1">
      <c r="A5" s="14"/>
      <c r="B5" s="14" t="s">
        <v>59</v>
      </c>
      <c r="C5" s="14"/>
      <c r="D5" s="48" t="s">
        <v>60</v>
      </c>
      <c r="E5" s="48"/>
      <c r="F5" s="48"/>
      <c r="G5" s="48"/>
      <c r="H5" s="48"/>
      <c r="I5" s="48"/>
      <c r="J5" s="48"/>
      <c r="K5" s="48"/>
    </row>
    <row r="6" spans="1:11" ht="35.450000000000003" customHeight="1">
      <c r="A6" s="13" t="s">
        <v>61</v>
      </c>
      <c r="B6" s="13">
        <v>1210000</v>
      </c>
      <c r="C6" s="13"/>
      <c r="D6" s="46" t="s">
        <v>116</v>
      </c>
      <c r="E6" s="46"/>
      <c r="F6" s="46"/>
      <c r="G6" s="46"/>
      <c r="H6" s="46"/>
      <c r="I6" s="46"/>
      <c r="J6" s="46"/>
      <c r="K6" s="46"/>
    </row>
    <row r="7" spans="1:11" ht="18" customHeight="1">
      <c r="B7" s="14" t="s">
        <v>59</v>
      </c>
      <c r="D7" s="48" t="s">
        <v>62</v>
      </c>
      <c r="E7" s="48"/>
      <c r="F7" s="48"/>
      <c r="G7" s="48"/>
      <c r="H7" s="48"/>
      <c r="I7" s="48"/>
      <c r="J7" s="48"/>
      <c r="K7" s="48"/>
    </row>
    <row r="8" spans="1:11" s="2" customFormat="1" ht="27.2" customHeight="1">
      <c r="A8" s="13" t="s">
        <v>63</v>
      </c>
      <c r="B8" s="13">
        <v>1216030</v>
      </c>
      <c r="C8" s="15" t="s">
        <v>202</v>
      </c>
      <c r="D8" s="46" t="s">
        <v>118</v>
      </c>
      <c r="E8" s="46"/>
      <c r="F8" s="46"/>
      <c r="G8" s="46"/>
      <c r="H8" s="46"/>
      <c r="I8" s="46"/>
      <c r="J8" s="46"/>
      <c r="K8" s="46"/>
    </row>
    <row r="9" spans="1:11" s="4" customFormat="1" ht="18.75">
      <c r="A9" s="13"/>
      <c r="B9" s="14" t="s">
        <v>59</v>
      </c>
      <c r="C9" s="16" t="s">
        <v>64</v>
      </c>
      <c r="D9" s="14"/>
      <c r="E9" s="14"/>
      <c r="F9" s="14"/>
      <c r="G9" s="14"/>
      <c r="H9" s="14"/>
      <c r="I9" s="14"/>
      <c r="J9" s="14"/>
      <c r="K9" s="14"/>
    </row>
    <row r="10" spans="1:11" s="4" customFormat="1" ht="24" customHeight="1">
      <c r="A10" s="13" t="s">
        <v>65</v>
      </c>
      <c r="B10" s="13" t="s">
        <v>66</v>
      </c>
      <c r="C10" s="51" t="s">
        <v>119</v>
      </c>
      <c r="D10" s="51"/>
      <c r="E10" s="51"/>
      <c r="F10" s="51"/>
      <c r="G10" s="51"/>
      <c r="H10" s="51"/>
      <c r="I10" s="51"/>
      <c r="J10" s="51"/>
      <c r="K10" s="51"/>
    </row>
    <row r="11" spans="1:11" s="4" customFormat="1" ht="16.899999999999999" customHeight="1">
      <c r="A11" s="13" t="s">
        <v>67</v>
      </c>
      <c r="B11" s="52" t="s">
        <v>68</v>
      </c>
      <c r="C11" s="52"/>
      <c r="D11" s="52"/>
      <c r="E11" s="52"/>
      <c r="F11" s="52"/>
      <c r="G11" s="52"/>
      <c r="H11" s="52"/>
      <c r="I11" s="52"/>
      <c r="J11" s="52"/>
      <c r="K11" s="52"/>
    </row>
    <row r="12" spans="1:11" ht="18" customHeight="1">
      <c r="A12" s="53" t="s">
        <v>69</v>
      </c>
      <c r="B12" s="54"/>
      <c r="C12" s="54"/>
      <c r="D12" s="54"/>
      <c r="E12" s="54"/>
      <c r="F12" s="54"/>
      <c r="G12" s="54"/>
      <c r="H12" s="54"/>
      <c r="I12" s="54"/>
      <c r="J12" s="54"/>
      <c r="K12" s="54"/>
    </row>
    <row r="13" spans="1:11" ht="16.899999999999999" customHeight="1">
      <c r="A13" s="49" t="s">
        <v>0</v>
      </c>
      <c r="B13" s="49" t="s">
        <v>1</v>
      </c>
      <c r="C13" s="50" t="s">
        <v>2</v>
      </c>
      <c r="D13" s="50"/>
      <c r="E13" s="50"/>
      <c r="F13" s="50" t="s">
        <v>3</v>
      </c>
      <c r="G13" s="50"/>
      <c r="H13" s="50"/>
      <c r="I13" s="50" t="s">
        <v>4</v>
      </c>
      <c r="J13" s="50"/>
      <c r="K13" s="50"/>
    </row>
    <row r="14" spans="1:11" ht="22.5">
      <c r="A14" s="49"/>
      <c r="B14" s="49"/>
      <c r="C14" s="17" t="s">
        <v>70</v>
      </c>
      <c r="D14" s="17" t="s">
        <v>71</v>
      </c>
      <c r="E14" s="17" t="s">
        <v>72</v>
      </c>
      <c r="F14" s="17" t="s">
        <v>70</v>
      </c>
      <c r="G14" s="17" t="s">
        <v>71</v>
      </c>
      <c r="H14" s="17" t="s">
        <v>72</v>
      </c>
      <c r="I14" s="17" t="s">
        <v>70</v>
      </c>
      <c r="J14" s="17" t="s">
        <v>71</v>
      </c>
      <c r="K14" s="17" t="s">
        <v>72</v>
      </c>
    </row>
    <row r="15" spans="1:11" s="1" customFormat="1" ht="11.25">
      <c r="A15" s="17"/>
      <c r="B15" s="17"/>
      <c r="C15" s="17" t="s">
        <v>73</v>
      </c>
      <c r="D15" s="17" t="s">
        <v>74</v>
      </c>
      <c r="E15" s="17" t="s">
        <v>75</v>
      </c>
      <c r="F15" s="17" t="s">
        <v>76</v>
      </c>
      <c r="G15" s="17" t="s">
        <v>77</v>
      </c>
      <c r="H15" s="17" t="s">
        <v>78</v>
      </c>
      <c r="I15" s="17" t="s">
        <v>79</v>
      </c>
      <c r="J15" s="17" t="s">
        <v>80</v>
      </c>
      <c r="K15" s="17" t="s">
        <v>81</v>
      </c>
    </row>
    <row r="16" spans="1:11" s="3" customFormat="1" ht="15">
      <c r="A16" s="18" t="s">
        <v>5</v>
      </c>
      <c r="B16" s="19" t="s">
        <v>109</v>
      </c>
      <c r="C16" s="20">
        <v>38778.33</v>
      </c>
      <c r="D16" s="20">
        <v>738.12</v>
      </c>
      <c r="E16" s="20">
        <f>C16+D16</f>
        <v>39516.450000000004</v>
      </c>
      <c r="F16" s="20">
        <v>36154.44</v>
      </c>
      <c r="G16" s="20">
        <v>731.78599999999994</v>
      </c>
      <c r="H16" s="20">
        <f>F16+G16</f>
        <v>36886.226000000002</v>
      </c>
      <c r="I16" s="20">
        <f>F16-C16</f>
        <v>-2623.8899999999994</v>
      </c>
      <c r="J16" s="20">
        <f>G16-D16</f>
        <v>-6.33400000000006</v>
      </c>
      <c r="K16" s="20">
        <f>I16+J16</f>
        <v>-2630.2239999999993</v>
      </c>
    </row>
    <row r="17" spans="1:11" ht="84" customHeight="1">
      <c r="A17" s="55" t="s">
        <v>235</v>
      </c>
      <c r="B17" s="49"/>
      <c r="C17" s="49"/>
      <c r="D17" s="49"/>
      <c r="E17" s="49"/>
      <c r="F17" s="49"/>
      <c r="G17" s="49"/>
      <c r="H17" s="49"/>
      <c r="I17" s="49"/>
      <c r="J17" s="49"/>
      <c r="K17" s="49"/>
    </row>
    <row r="18" spans="1:11" ht="15.75">
      <c r="A18" s="21"/>
      <c r="B18" s="21" t="s">
        <v>6</v>
      </c>
      <c r="C18" s="21"/>
      <c r="D18" s="21"/>
      <c r="E18" s="21"/>
      <c r="F18" s="21"/>
      <c r="G18" s="21"/>
      <c r="H18" s="21"/>
      <c r="I18" s="21"/>
      <c r="J18" s="21"/>
      <c r="K18" s="21"/>
    </row>
    <row r="19" spans="1:11" ht="97.9" customHeight="1">
      <c r="A19" s="18">
        <v>1</v>
      </c>
      <c r="B19" s="22" t="s">
        <v>120</v>
      </c>
      <c r="C19" s="11">
        <v>3789.93</v>
      </c>
      <c r="D19" s="11">
        <v>182.6</v>
      </c>
      <c r="E19" s="11">
        <f t="shared" ref="E19:E26" si="0">C19+D19</f>
        <v>3972.5299999999997</v>
      </c>
      <c r="F19" s="11">
        <v>3185.1410000000001</v>
      </c>
      <c r="G19" s="11">
        <v>182.59</v>
      </c>
      <c r="H19" s="11">
        <f t="shared" ref="H19:H26" si="1">F19+G19</f>
        <v>3367.7310000000002</v>
      </c>
      <c r="I19" s="20">
        <f t="shared" ref="I19:I20" si="2">F19-C19</f>
        <v>-604.78899999999976</v>
      </c>
      <c r="J19" s="20">
        <f t="shared" ref="J19:J20" si="3">G19-D19</f>
        <v>-9.9999999999909051E-3</v>
      </c>
      <c r="K19" s="20">
        <f t="shared" ref="K19:K20" si="4">I19+J19</f>
        <v>-604.79899999999975</v>
      </c>
    </row>
    <row r="20" spans="1:11" ht="42.6" customHeight="1">
      <c r="A20" s="18">
        <v>2</v>
      </c>
      <c r="B20" s="22" t="s">
        <v>121</v>
      </c>
      <c r="C20" s="11">
        <v>4685.8999999999996</v>
      </c>
      <c r="D20" s="11">
        <v>125.9</v>
      </c>
      <c r="E20" s="11">
        <f t="shared" si="0"/>
        <v>4811.7999999999993</v>
      </c>
      <c r="F20" s="11">
        <v>3895.9</v>
      </c>
      <c r="G20" s="11">
        <v>125.9</v>
      </c>
      <c r="H20" s="11">
        <f t="shared" si="1"/>
        <v>4021.8</v>
      </c>
      <c r="I20" s="20">
        <f t="shared" si="2"/>
        <v>-789.99999999999955</v>
      </c>
      <c r="J20" s="20">
        <f t="shared" si="3"/>
        <v>0</v>
      </c>
      <c r="K20" s="20">
        <f t="shared" si="4"/>
        <v>-789.99999999999955</v>
      </c>
    </row>
    <row r="21" spans="1:11" ht="72" customHeight="1">
      <c r="A21" s="18">
        <v>3</v>
      </c>
      <c r="B21" s="22" t="s">
        <v>122</v>
      </c>
      <c r="C21" s="11">
        <v>4281</v>
      </c>
      <c r="D21" s="11"/>
      <c r="E21" s="11">
        <f t="shared" si="0"/>
        <v>4281</v>
      </c>
      <c r="F21" s="11">
        <v>4281</v>
      </c>
      <c r="G21" s="11"/>
      <c r="H21" s="11">
        <f t="shared" si="1"/>
        <v>4281</v>
      </c>
      <c r="I21" s="20">
        <f>F21-C21</f>
        <v>0</v>
      </c>
      <c r="J21" s="20">
        <f>G21-D21</f>
        <v>0</v>
      </c>
      <c r="K21" s="20">
        <f>I21+J21</f>
        <v>0</v>
      </c>
    </row>
    <row r="22" spans="1:11" ht="32.450000000000003" customHeight="1">
      <c r="A22" s="18">
        <v>4</v>
      </c>
      <c r="B22" s="22" t="s">
        <v>123</v>
      </c>
      <c r="C22" s="11">
        <v>532.5</v>
      </c>
      <c r="D22" s="11">
        <v>241.63</v>
      </c>
      <c r="E22" s="11">
        <f t="shared" si="0"/>
        <v>774.13</v>
      </c>
      <c r="F22" s="11">
        <v>524.56500000000005</v>
      </c>
      <c r="G22" s="11">
        <v>238.79599999999999</v>
      </c>
      <c r="H22" s="11">
        <f t="shared" si="1"/>
        <v>763.3610000000001</v>
      </c>
      <c r="I22" s="20">
        <f t="shared" ref="I22:I23" si="5">F22-C22</f>
        <v>-7.9349999999999454</v>
      </c>
      <c r="J22" s="20">
        <f t="shared" ref="J22:J23" si="6">G22-D22</f>
        <v>-2.8340000000000032</v>
      </c>
      <c r="K22" s="20">
        <f t="shared" ref="K22:K23" si="7">I22+J22</f>
        <v>-10.768999999999949</v>
      </c>
    </row>
    <row r="23" spans="1:11" ht="57" customHeight="1">
      <c r="A23" s="18">
        <v>5</v>
      </c>
      <c r="B23" s="22" t="s">
        <v>124</v>
      </c>
      <c r="C23" s="11">
        <v>17603.714</v>
      </c>
      <c r="D23" s="11">
        <v>3.4860000000000002</v>
      </c>
      <c r="E23" s="11">
        <f t="shared" si="0"/>
        <v>17607.2</v>
      </c>
      <c r="F23" s="11">
        <v>17573.87</v>
      </c>
      <c r="G23" s="11"/>
      <c r="H23" s="11">
        <f t="shared" si="1"/>
        <v>17573.87</v>
      </c>
      <c r="I23" s="20">
        <f t="shared" si="5"/>
        <v>-29.84400000000096</v>
      </c>
      <c r="J23" s="20">
        <f t="shared" si="6"/>
        <v>-3.4860000000000002</v>
      </c>
      <c r="K23" s="20">
        <f t="shared" si="7"/>
        <v>-33.330000000000958</v>
      </c>
    </row>
    <row r="24" spans="1:11" ht="68.45" customHeight="1">
      <c r="A24" s="18">
        <v>6</v>
      </c>
      <c r="B24" s="22" t="s">
        <v>125</v>
      </c>
      <c r="C24" s="11">
        <v>5773.7920000000004</v>
      </c>
      <c r="D24" s="11"/>
      <c r="E24" s="11">
        <f t="shared" si="0"/>
        <v>5773.7920000000004</v>
      </c>
      <c r="F24" s="11">
        <v>4930.5789999999997</v>
      </c>
      <c r="G24" s="23"/>
      <c r="H24" s="23">
        <f t="shared" si="1"/>
        <v>4930.5789999999997</v>
      </c>
      <c r="I24" s="24">
        <f>F24-C24</f>
        <v>-843.21300000000065</v>
      </c>
      <c r="J24" s="24">
        <f>G24-D24</f>
        <v>0</v>
      </c>
      <c r="K24" s="24">
        <f>I24+J24</f>
        <v>-843.21300000000065</v>
      </c>
    </row>
    <row r="25" spans="1:11" ht="85.15" customHeight="1">
      <c r="A25" s="18">
        <v>7</v>
      </c>
      <c r="B25" s="25" t="s">
        <v>126</v>
      </c>
      <c r="C25" s="23">
        <v>942.6</v>
      </c>
      <c r="D25" s="23">
        <v>184.5</v>
      </c>
      <c r="E25" s="23">
        <f t="shared" si="0"/>
        <v>1127.0999999999999</v>
      </c>
      <c r="F25" s="26">
        <v>816.77</v>
      </c>
      <c r="G25" s="27">
        <v>184.5</v>
      </c>
      <c r="H25" s="27">
        <f t="shared" si="1"/>
        <v>1001.27</v>
      </c>
      <c r="I25" s="28">
        <f t="shared" ref="I25:I26" si="8">F25-C25</f>
        <v>-125.83000000000004</v>
      </c>
      <c r="J25" s="28">
        <f t="shared" ref="J25:J26" si="9">G25-D25</f>
        <v>0</v>
      </c>
      <c r="K25" s="28">
        <f t="shared" ref="K25" si="10">I25+J25</f>
        <v>-125.83000000000004</v>
      </c>
    </row>
    <row r="26" spans="1:11" s="7" customFormat="1" ht="29.25" customHeight="1">
      <c r="A26" s="18">
        <v>8</v>
      </c>
      <c r="B26" s="29" t="s">
        <v>203</v>
      </c>
      <c r="C26" s="30">
        <v>1168.8979999999999</v>
      </c>
      <c r="D26" s="30"/>
      <c r="E26" s="31">
        <f t="shared" si="0"/>
        <v>1168.8979999999999</v>
      </c>
      <c r="F26" s="32">
        <v>946.61</v>
      </c>
      <c r="G26" s="30"/>
      <c r="H26" s="30">
        <f t="shared" si="1"/>
        <v>946.61</v>
      </c>
      <c r="I26" s="33">
        <f t="shared" si="8"/>
        <v>-222.2879999999999</v>
      </c>
      <c r="J26" s="33">
        <f t="shared" si="9"/>
        <v>0</v>
      </c>
      <c r="K26" s="33">
        <f>I26+J26</f>
        <v>-222.2879999999999</v>
      </c>
    </row>
    <row r="27" spans="1:11" ht="21.6" customHeight="1">
      <c r="A27" s="53" t="s">
        <v>85</v>
      </c>
      <c r="B27" s="54"/>
      <c r="C27" s="54"/>
      <c r="D27" s="54"/>
      <c r="E27" s="54"/>
      <c r="F27" s="54"/>
      <c r="G27" s="54"/>
      <c r="H27" s="54"/>
      <c r="I27" s="54"/>
      <c r="J27" s="54"/>
      <c r="K27" s="54"/>
    </row>
    <row r="28" spans="1:11" ht="36">
      <c r="A28" s="21" t="s">
        <v>7</v>
      </c>
      <c r="B28" s="21" t="s">
        <v>8</v>
      </c>
      <c r="C28" s="34" t="s">
        <v>82</v>
      </c>
      <c r="D28" s="34" t="s">
        <v>83</v>
      </c>
      <c r="E28" s="34" t="s">
        <v>84</v>
      </c>
    </row>
    <row r="29" spans="1:11" ht="15">
      <c r="A29" s="21" t="s">
        <v>5</v>
      </c>
      <c r="B29" s="21" t="s">
        <v>10</v>
      </c>
      <c r="C29" s="21" t="s">
        <v>11</v>
      </c>
      <c r="D29" s="21"/>
      <c r="E29" s="21" t="s">
        <v>11</v>
      </c>
    </row>
    <row r="30" spans="1:11" ht="15">
      <c r="A30" s="21"/>
      <c r="B30" s="21" t="s">
        <v>12</v>
      </c>
      <c r="C30" s="21"/>
      <c r="D30" s="21"/>
      <c r="E30" s="21"/>
    </row>
    <row r="31" spans="1:11" ht="15">
      <c r="A31" s="21" t="s">
        <v>13</v>
      </c>
      <c r="B31" s="21" t="s">
        <v>14</v>
      </c>
      <c r="C31" s="21" t="s">
        <v>11</v>
      </c>
      <c r="D31" s="21"/>
      <c r="E31" s="21" t="s">
        <v>11</v>
      </c>
    </row>
    <row r="32" spans="1:11" ht="15">
      <c r="A32" s="21" t="s">
        <v>15</v>
      </c>
      <c r="B32" s="21" t="s">
        <v>16</v>
      </c>
      <c r="C32" s="21" t="s">
        <v>11</v>
      </c>
      <c r="D32" s="21"/>
      <c r="E32" s="21" t="s">
        <v>11</v>
      </c>
    </row>
    <row r="33" spans="1:11">
      <c r="A33" s="49" t="s">
        <v>17</v>
      </c>
      <c r="B33" s="49"/>
      <c r="C33" s="49"/>
      <c r="D33" s="49"/>
      <c r="E33" s="49"/>
    </row>
    <row r="34" spans="1:11" ht="15">
      <c r="A34" s="21" t="s">
        <v>18</v>
      </c>
      <c r="B34" s="21" t="s">
        <v>19</v>
      </c>
      <c r="C34" s="35">
        <f>SUM(C36:C39)</f>
        <v>738.12</v>
      </c>
      <c r="D34" s="35">
        <f>SUM(D36:D39)</f>
        <v>731.78599999999994</v>
      </c>
      <c r="E34" s="35">
        <f>D34-C34</f>
        <v>-6.33400000000006</v>
      </c>
    </row>
    <row r="35" spans="1:11" ht="15">
      <c r="A35" s="21"/>
      <c r="B35" s="21" t="s">
        <v>12</v>
      </c>
      <c r="C35" s="35"/>
      <c r="D35" s="35"/>
      <c r="E35" s="35">
        <f t="shared" ref="E35:E39" si="11">D35-C35</f>
        <v>0</v>
      </c>
    </row>
    <row r="36" spans="1:11" ht="15">
      <c r="A36" s="21" t="s">
        <v>20</v>
      </c>
      <c r="B36" s="21" t="s">
        <v>14</v>
      </c>
      <c r="C36" s="35"/>
      <c r="D36" s="35"/>
      <c r="E36" s="35">
        <f t="shared" si="11"/>
        <v>0</v>
      </c>
    </row>
    <row r="37" spans="1:11" ht="15">
      <c r="A37" s="21" t="s">
        <v>21</v>
      </c>
      <c r="B37" s="21" t="s">
        <v>22</v>
      </c>
      <c r="C37" s="35"/>
      <c r="D37" s="35"/>
      <c r="E37" s="35">
        <f t="shared" si="11"/>
        <v>0</v>
      </c>
    </row>
    <row r="38" spans="1:11" ht="15">
      <c r="A38" s="21" t="s">
        <v>23</v>
      </c>
      <c r="B38" s="21" t="s">
        <v>24</v>
      </c>
      <c r="C38" s="35"/>
      <c r="D38" s="35"/>
      <c r="E38" s="35">
        <f t="shared" si="11"/>
        <v>0</v>
      </c>
    </row>
    <row r="39" spans="1:11" ht="15">
      <c r="A39" s="21" t="s">
        <v>25</v>
      </c>
      <c r="B39" s="21" t="s">
        <v>26</v>
      </c>
      <c r="C39" s="35">
        <f>D16</f>
        <v>738.12</v>
      </c>
      <c r="D39" s="35">
        <f>G16-D36</f>
        <v>731.78599999999994</v>
      </c>
      <c r="E39" s="35">
        <f t="shared" si="11"/>
        <v>-6.33400000000006</v>
      </c>
    </row>
    <row r="40" spans="1:11" ht="37.15" customHeight="1">
      <c r="A40" s="56" t="s">
        <v>193</v>
      </c>
      <c r="B40" s="49"/>
      <c r="C40" s="49"/>
      <c r="D40" s="49"/>
      <c r="E40" s="49"/>
    </row>
    <row r="41" spans="1:11" ht="15">
      <c r="A41" s="21" t="s">
        <v>27</v>
      </c>
      <c r="B41" s="21" t="s">
        <v>28</v>
      </c>
      <c r="C41" s="21" t="s">
        <v>11</v>
      </c>
      <c r="D41" s="21"/>
      <c r="E41" s="21"/>
    </row>
    <row r="42" spans="1:11" ht="15">
      <c r="A42" s="21"/>
      <c r="B42" s="21" t="s">
        <v>12</v>
      </c>
      <c r="C42" s="21"/>
      <c r="D42" s="21"/>
      <c r="E42" s="21"/>
    </row>
    <row r="43" spans="1:11" ht="15">
      <c r="A43" s="21" t="s">
        <v>29</v>
      </c>
      <c r="B43" s="21" t="s">
        <v>14</v>
      </c>
      <c r="C43" s="21" t="s">
        <v>11</v>
      </c>
      <c r="D43" s="21"/>
      <c r="E43" s="21"/>
    </row>
    <row r="44" spans="1:11" ht="15">
      <c r="A44" s="21" t="s">
        <v>30</v>
      </c>
      <c r="B44" s="21" t="s">
        <v>26</v>
      </c>
      <c r="C44" s="21" t="s">
        <v>11</v>
      </c>
      <c r="D44" s="21"/>
      <c r="E44" s="21"/>
    </row>
    <row r="46" spans="1:11" ht="16.149999999999999" customHeight="1">
      <c r="A46" s="53" t="s">
        <v>86</v>
      </c>
      <c r="B46" s="54"/>
      <c r="C46" s="54"/>
      <c r="D46" s="54"/>
      <c r="E46" s="54"/>
      <c r="F46" s="54"/>
      <c r="G46" s="54"/>
      <c r="H46" s="54"/>
      <c r="I46" s="54"/>
      <c r="J46" s="54"/>
      <c r="K46" s="54"/>
    </row>
    <row r="48" spans="1:11">
      <c r="A48" s="49" t="s">
        <v>7</v>
      </c>
      <c r="B48" s="49" t="s">
        <v>8</v>
      </c>
      <c r="C48" s="49" t="s">
        <v>31</v>
      </c>
      <c r="D48" s="49"/>
      <c r="E48" s="49"/>
      <c r="F48" s="49" t="s">
        <v>32</v>
      </c>
      <c r="G48" s="49"/>
      <c r="H48" s="49"/>
      <c r="I48" s="49" t="s">
        <v>9</v>
      </c>
      <c r="J48" s="49"/>
      <c r="K48" s="49"/>
    </row>
    <row r="49" spans="1:11" ht="22.5">
      <c r="A49" s="49"/>
      <c r="B49" s="49"/>
      <c r="C49" s="36" t="s">
        <v>115</v>
      </c>
      <c r="D49" s="36" t="s">
        <v>108</v>
      </c>
      <c r="E49" s="17" t="s">
        <v>72</v>
      </c>
      <c r="F49" s="36" t="s">
        <v>115</v>
      </c>
      <c r="G49" s="36" t="s">
        <v>108</v>
      </c>
      <c r="H49" s="17" t="s">
        <v>72</v>
      </c>
      <c r="I49" s="36" t="s">
        <v>115</v>
      </c>
      <c r="J49" s="36" t="s">
        <v>108</v>
      </c>
      <c r="K49" s="17" t="s">
        <v>72</v>
      </c>
    </row>
    <row r="50" spans="1:11" s="6" customFormat="1" ht="14.25">
      <c r="A50" s="37" t="s">
        <v>87</v>
      </c>
      <c r="B50" s="37" t="s">
        <v>88</v>
      </c>
      <c r="C50" s="57"/>
      <c r="D50" s="57"/>
      <c r="E50" s="57"/>
      <c r="F50" s="57"/>
      <c r="G50" s="57"/>
      <c r="H50" s="57"/>
      <c r="I50" s="57"/>
      <c r="J50" s="57"/>
      <c r="K50" s="57"/>
    </row>
    <row r="51" spans="1:11" ht="34.9" customHeight="1">
      <c r="A51" s="21">
        <v>1</v>
      </c>
      <c r="B51" s="22" t="s">
        <v>127</v>
      </c>
      <c r="C51" s="38">
        <v>439</v>
      </c>
      <c r="D51" s="38"/>
      <c r="E51" s="38">
        <f t="shared" ref="E51:E72" si="12">C51+D51</f>
        <v>439</v>
      </c>
      <c r="F51" s="38">
        <v>439</v>
      </c>
      <c r="G51" s="38"/>
      <c r="H51" s="38">
        <f t="shared" ref="H51:H72" si="13">F51+G51</f>
        <v>439</v>
      </c>
      <c r="I51" s="38">
        <f t="shared" ref="I51:J73" si="14">F51-C51</f>
        <v>0</v>
      </c>
      <c r="J51" s="38">
        <f t="shared" si="14"/>
        <v>0</v>
      </c>
      <c r="K51" s="38">
        <f t="shared" ref="K51:K73" si="15">I51+J51</f>
        <v>0</v>
      </c>
    </row>
    <row r="52" spans="1:11" ht="46.15" customHeight="1">
      <c r="A52" s="21">
        <v>2</v>
      </c>
      <c r="B52" s="22" t="s">
        <v>128</v>
      </c>
      <c r="C52" s="38">
        <v>2375.94</v>
      </c>
      <c r="D52" s="38">
        <v>182.6</v>
      </c>
      <c r="E52" s="38">
        <f t="shared" si="12"/>
        <v>2558.54</v>
      </c>
      <c r="F52" s="38">
        <v>1771.15</v>
      </c>
      <c r="G52" s="38">
        <v>182.59</v>
      </c>
      <c r="H52" s="38">
        <f t="shared" si="13"/>
        <v>1953.74</v>
      </c>
      <c r="I52" s="38">
        <f t="shared" si="14"/>
        <v>-604.79</v>
      </c>
      <c r="J52" s="38">
        <f t="shared" si="14"/>
        <v>-9.9999999999909051E-3</v>
      </c>
      <c r="K52" s="38">
        <f t="shared" si="15"/>
        <v>-604.79999999999995</v>
      </c>
    </row>
    <row r="53" spans="1:11" ht="41.25" customHeight="1">
      <c r="A53" s="21">
        <v>3</v>
      </c>
      <c r="B53" s="22" t="s">
        <v>204</v>
      </c>
      <c r="C53" s="38">
        <v>1131.7</v>
      </c>
      <c r="D53" s="38"/>
      <c r="E53" s="38">
        <f t="shared" si="12"/>
        <v>1131.7</v>
      </c>
      <c r="F53" s="38">
        <v>1131.7</v>
      </c>
      <c r="G53" s="38"/>
      <c r="H53" s="38">
        <f t="shared" si="13"/>
        <v>1131.7</v>
      </c>
      <c r="I53" s="38">
        <f t="shared" si="14"/>
        <v>0</v>
      </c>
      <c r="J53" s="38">
        <f t="shared" si="14"/>
        <v>0</v>
      </c>
      <c r="K53" s="38">
        <f t="shared" si="15"/>
        <v>0</v>
      </c>
    </row>
    <row r="54" spans="1:11" ht="22.5" customHeight="1">
      <c r="A54" s="21">
        <v>4</v>
      </c>
      <c r="B54" s="22" t="s">
        <v>214</v>
      </c>
      <c r="C54" s="38">
        <v>1940.9</v>
      </c>
      <c r="D54" s="38"/>
      <c r="E54" s="38">
        <f t="shared" si="12"/>
        <v>1940.9</v>
      </c>
      <c r="F54" s="38">
        <v>1940.9</v>
      </c>
      <c r="G54" s="38"/>
      <c r="H54" s="38">
        <f t="shared" si="13"/>
        <v>1940.9</v>
      </c>
      <c r="I54" s="38">
        <f t="shared" si="14"/>
        <v>0</v>
      </c>
      <c r="J54" s="38">
        <f t="shared" si="14"/>
        <v>0</v>
      </c>
      <c r="K54" s="38">
        <f t="shared" si="15"/>
        <v>0</v>
      </c>
    </row>
    <row r="55" spans="1:11" ht="30.75" customHeight="1">
      <c r="A55" s="21">
        <v>5</v>
      </c>
      <c r="B55" s="22" t="s">
        <v>215</v>
      </c>
      <c r="C55" s="38">
        <v>1805</v>
      </c>
      <c r="D55" s="38">
        <v>125.9</v>
      </c>
      <c r="E55" s="38">
        <f t="shared" si="12"/>
        <v>1930.9</v>
      </c>
      <c r="F55" s="38">
        <v>1805</v>
      </c>
      <c r="G55" s="38">
        <v>125.9</v>
      </c>
      <c r="H55" s="38">
        <f t="shared" si="13"/>
        <v>1930.9</v>
      </c>
      <c r="I55" s="38">
        <f t="shared" si="14"/>
        <v>0</v>
      </c>
      <c r="J55" s="38">
        <f t="shared" si="14"/>
        <v>0</v>
      </c>
      <c r="K55" s="38">
        <f t="shared" si="15"/>
        <v>0</v>
      </c>
    </row>
    <row r="56" spans="1:11" ht="27.75" customHeight="1">
      <c r="A56" s="21">
        <v>6</v>
      </c>
      <c r="B56" s="22" t="s">
        <v>216</v>
      </c>
      <c r="C56" s="38">
        <v>790</v>
      </c>
      <c r="D56" s="38"/>
      <c r="E56" s="38">
        <f t="shared" si="12"/>
        <v>790</v>
      </c>
      <c r="F56" s="38">
        <v>0</v>
      </c>
      <c r="G56" s="38"/>
      <c r="H56" s="38">
        <f t="shared" si="13"/>
        <v>0</v>
      </c>
      <c r="I56" s="38">
        <f t="shared" si="14"/>
        <v>-790</v>
      </c>
      <c r="J56" s="38">
        <f t="shared" si="14"/>
        <v>0</v>
      </c>
      <c r="K56" s="38">
        <f t="shared" si="15"/>
        <v>-790</v>
      </c>
    </row>
    <row r="57" spans="1:11" ht="30.6" customHeight="1">
      <c r="A57" s="21">
        <v>7</v>
      </c>
      <c r="B57" s="22" t="s">
        <v>131</v>
      </c>
      <c r="C57" s="38">
        <v>89</v>
      </c>
      <c r="D57" s="38"/>
      <c r="E57" s="38">
        <f t="shared" si="12"/>
        <v>89</v>
      </c>
      <c r="F57" s="38">
        <v>89</v>
      </c>
      <c r="G57" s="38"/>
      <c r="H57" s="38">
        <f t="shared" si="13"/>
        <v>89</v>
      </c>
      <c r="I57" s="38">
        <f t="shared" si="14"/>
        <v>0</v>
      </c>
      <c r="J57" s="38">
        <f t="shared" si="14"/>
        <v>0</v>
      </c>
      <c r="K57" s="38">
        <f t="shared" si="15"/>
        <v>0</v>
      </c>
    </row>
    <row r="58" spans="1:11" ht="30.6" customHeight="1">
      <c r="A58" s="21">
        <v>8</v>
      </c>
      <c r="B58" s="22" t="s">
        <v>132</v>
      </c>
      <c r="C58" s="38">
        <v>3842</v>
      </c>
      <c r="D58" s="38"/>
      <c r="E58" s="38">
        <f t="shared" si="12"/>
        <v>3842</v>
      </c>
      <c r="F58" s="38">
        <v>3842</v>
      </c>
      <c r="G58" s="38"/>
      <c r="H58" s="38">
        <f t="shared" si="13"/>
        <v>3842</v>
      </c>
      <c r="I58" s="38">
        <f t="shared" si="14"/>
        <v>0</v>
      </c>
      <c r="J58" s="38">
        <f t="shared" si="14"/>
        <v>0</v>
      </c>
      <c r="K58" s="38">
        <f t="shared" si="15"/>
        <v>0</v>
      </c>
    </row>
    <row r="59" spans="1:11" ht="19.899999999999999" customHeight="1">
      <c r="A59" s="21">
        <v>9</v>
      </c>
      <c r="B59" s="22" t="s">
        <v>133</v>
      </c>
      <c r="C59" s="38">
        <v>300</v>
      </c>
      <c r="D59" s="38"/>
      <c r="E59" s="38">
        <f t="shared" si="12"/>
        <v>300</v>
      </c>
      <c r="F59" s="38">
        <v>300</v>
      </c>
      <c r="G59" s="38"/>
      <c r="H59" s="38">
        <f t="shared" si="13"/>
        <v>300</v>
      </c>
      <c r="I59" s="38">
        <f t="shared" si="14"/>
        <v>0</v>
      </c>
      <c r="J59" s="38">
        <f t="shared" si="14"/>
        <v>0</v>
      </c>
      <c r="K59" s="38">
        <f t="shared" si="15"/>
        <v>0</v>
      </c>
    </row>
    <row r="60" spans="1:11" ht="46.15" customHeight="1">
      <c r="A60" s="21">
        <v>10</v>
      </c>
      <c r="B60" s="21" t="s">
        <v>134</v>
      </c>
      <c r="C60" s="38">
        <v>403.5</v>
      </c>
      <c r="D60" s="38"/>
      <c r="E60" s="38">
        <f t="shared" si="12"/>
        <v>403.5</v>
      </c>
      <c r="F60" s="38">
        <v>395.57</v>
      </c>
      <c r="G60" s="38"/>
      <c r="H60" s="38">
        <f t="shared" si="13"/>
        <v>395.57</v>
      </c>
      <c r="I60" s="38">
        <f t="shared" si="14"/>
        <v>-7.9300000000000068</v>
      </c>
      <c r="J60" s="38">
        <f t="shared" si="14"/>
        <v>0</v>
      </c>
      <c r="K60" s="38">
        <f t="shared" si="15"/>
        <v>-7.9300000000000068</v>
      </c>
    </row>
    <row r="61" spans="1:11" ht="34.9" customHeight="1">
      <c r="A61" s="21">
        <v>11</v>
      </c>
      <c r="B61" s="21" t="s">
        <v>135</v>
      </c>
      <c r="C61" s="38">
        <v>80</v>
      </c>
      <c r="D61" s="38">
        <v>241.63</v>
      </c>
      <c r="E61" s="38">
        <f t="shared" si="12"/>
        <v>321.63</v>
      </c>
      <c r="F61" s="38">
        <v>80</v>
      </c>
      <c r="G61" s="38">
        <v>238.8</v>
      </c>
      <c r="H61" s="38">
        <f t="shared" si="13"/>
        <v>318.8</v>
      </c>
      <c r="I61" s="38">
        <f t="shared" si="14"/>
        <v>0</v>
      </c>
      <c r="J61" s="38">
        <f t="shared" si="14"/>
        <v>-2.8299999999999841</v>
      </c>
      <c r="K61" s="38">
        <f t="shared" si="15"/>
        <v>-2.8299999999999841</v>
      </c>
    </row>
    <row r="62" spans="1:11" ht="34.9" customHeight="1">
      <c r="A62" s="21">
        <v>12</v>
      </c>
      <c r="B62" s="21" t="s">
        <v>136</v>
      </c>
      <c r="C62" s="38">
        <v>1195.8800000000001</v>
      </c>
      <c r="D62" s="38">
        <v>3.49</v>
      </c>
      <c r="E62" s="38">
        <f t="shared" si="12"/>
        <v>1199.3700000000001</v>
      </c>
      <c r="F62" s="38">
        <v>1195.04</v>
      </c>
      <c r="G62" s="38"/>
      <c r="H62" s="38">
        <f t="shared" si="13"/>
        <v>1195.04</v>
      </c>
      <c r="I62" s="38">
        <f t="shared" si="14"/>
        <v>-0.84000000000014552</v>
      </c>
      <c r="J62" s="38">
        <f t="shared" si="14"/>
        <v>-3.49</v>
      </c>
      <c r="K62" s="38">
        <f t="shared" si="15"/>
        <v>-4.3300000000001457</v>
      </c>
    </row>
    <row r="63" spans="1:11" ht="43.35" customHeight="1">
      <c r="A63" s="21">
        <v>13</v>
      </c>
      <c r="B63" s="21" t="s">
        <v>137</v>
      </c>
      <c r="C63" s="38">
        <v>14900.12</v>
      </c>
      <c r="D63" s="38"/>
      <c r="E63" s="38">
        <f t="shared" si="12"/>
        <v>14900.12</v>
      </c>
      <c r="F63" s="38">
        <v>14871.12</v>
      </c>
      <c r="G63" s="38"/>
      <c r="H63" s="38">
        <f t="shared" si="13"/>
        <v>14871.12</v>
      </c>
      <c r="I63" s="38">
        <f t="shared" si="14"/>
        <v>-29</v>
      </c>
      <c r="J63" s="38">
        <f t="shared" si="14"/>
        <v>0</v>
      </c>
      <c r="K63" s="38">
        <f t="shared" si="15"/>
        <v>-29</v>
      </c>
    </row>
    <row r="64" spans="1:11" ht="18.75" customHeight="1">
      <c r="A64" s="21">
        <v>14</v>
      </c>
      <c r="B64" s="21" t="s">
        <v>138</v>
      </c>
      <c r="C64" s="38">
        <v>1600</v>
      </c>
      <c r="D64" s="38"/>
      <c r="E64" s="38">
        <f t="shared" si="12"/>
        <v>1600</v>
      </c>
      <c r="F64" s="38">
        <v>1600</v>
      </c>
      <c r="G64" s="38"/>
      <c r="H64" s="38">
        <f t="shared" si="13"/>
        <v>1600</v>
      </c>
      <c r="I64" s="38">
        <f t="shared" si="14"/>
        <v>0</v>
      </c>
      <c r="J64" s="38">
        <f t="shared" si="14"/>
        <v>0</v>
      </c>
      <c r="K64" s="38">
        <f t="shared" si="15"/>
        <v>0</v>
      </c>
    </row>
    <row r="65" spans="1:11" ht="21.6" customHeight="1">
      <c r="A65" s="21">
        <v>15</v>
      </c>
      <c r="B65" s="21" t="s">
        <v>139</v>
      </c>
      <c r="C65" s="38">
        <v>5763.79</v>
      </c>
      <c r="D65" s="38"/>
      <c r="E65" s="38">
        <f t="shared" si="12"/>
        <v>5763.79</v>
      </c>
      <c r="F65" s="38">
        <v>4926.12</v>
      </c>
      <c r="G65" s="38"/>
      <c r="H65" s="38">
        <f t="shared" si="13"/>
        <v>4926.12</v>
      </c>
      <c r="I65" s="38">
        <f t="shared" si="14"/>
        <v>-837.67000000000007</v>
      </c>
      <c r="J65" s="38">
        <f t="shared" si="14"/>
        <v>0</v>
      </c>
      <c r="K65" s="38">
        <f t="shared" si="15"/>
        <v>-837.67000000000007</v>
      </c>
    </row>
    <row r="66" spans="1:11" ht="21.6" customHeight="1">
      <c r="A66" s="21">
        <v>16</v>
      </c>
      <c r="B66" s="21" t="s">
        <v>140</v>
      </c>
      <c r="C66" s="38">
        <v>10</v>
      </c>
      <c r="D66" s="38"/>
      <c r="E66" s="38">
        <f t="shared" si="12"/>
        <v>10</v>
      </c>
      <c r="F66" s="38">
        <v>4.46</v>
      </c>
      <c r="G66" s="38"/>
      <c r="H66" s="38">
        <f t="shared" si="13"/>
        <v>4.46</v>
      </c>
      <c r="I66" s="38">
        <f t="shared" si="14"/>
        <v>-5.54</v>
      </c>
      <c r="J66" s="38">
        <f t="shared" si="14"/>
        <v>0</v>
      </c>
      <c r="K66" s="38">
        <f t="shared" si="15"/>
        <v>-5.54</v>
      </c>
    </row>
    <row r="67" spans="1:11" ht="17.45" customHeight="1">
      <c r="A67" s="21">
        <v>17</v>
      </c>
      <c r="B67" s="21" t="s">
        <v>141</v>
      </c>
      <c r="C67" s="38">
        <v>89</v>
      </c>
      <c r="D67" s="38"/>
      <c r="E67" s="38">
        <f t="shared" si="12"/>
        <v>89</v>
      </c>
      <c r="F67" s="38">
        <v>89</v>
      </c>
      <c r="G67" s="38"/>
      <c r="H67" s="38">
        <f t="shared" si="13"/>
        <v>89</v>
      </c>
      <c r="I67" s="38">
        <f t="shared" si="14"/>
        <v>0</v>
      </c>
      <c r="J67" s="38">
        <f t="shared" si="14"/>
        <v>0</v>
      </c>
      <c r="K67" s="38">
        <f t="shared" si="15"/>
        <v>0</v>
      </c>
    </row>
    <row r="68" spans="1:11" ht="14.1" customHeight="1">
      <c r="A68" s="21">
        <v>18</v>
      </c>
      <c r="B68" s="21" t="s">
        <v>142</v>
      </c>
      <c r="C68" s="38">
        <v>50</v>
      </c>
      <c r="D68" s="38"/>
      <c r="E68" s="38">
        <f t="shared" si="12"/>
        <v>50</v>
      </c>
      <c r="F68" s="38">
        <v>50</v>
      </c>
      <c r="G68" s="38"/>
      <c r="H68" s="38">
        <f t="shared" si="13"/>
        <v>50</v>
      </c>
      <c r="I68" s="38">
        <f t="shared" si="14"/>
        <v>0</v>
      </c>
      <c r="J68" s="38">
        <f t="shared" si="14"/>
        <v>0</v>
      </c>
      <c r="K68" s="38">
        <f t="shared" si="15"/>
        <v>0</v>
      </c>
    </row>
    <row r="69" spans="1:11" ht="34.9" customHeight="1">
      <c r="A69" s="21">
        <v>19</v>
      </c>
      <c r="B69" s="21" t="s">
        <v>241</v>
      </c>
      <c r="C69" s="38">
        <v>200</v>
      </c>
      <c r="D69" s="38"/>
      <c r="E69" s="38">
        <f t="shared" si="12"/>
        <v>200</v>
      </c>
      <c r="F69" s="38">
        <v>200</v>
      </c>
      <c r="G69" s="38"/>
      <c r="H69" s="38">
        <f t="shared" si="13"/>
        <v>200</v>
      </c>
      <c r="I69" s="38">
        <f t="shared" si="14"/>
        <v>0</v>
      </c>
      <c r="J69" s="38">
        <f t="shared" si="14"/>
        <v>0</v>
      </c>
      <c r="K69" s="38">
        <f t="shared" si="15"/>
        <v>0</v>
      </c>
    </row>
    <row r="70" spans="1:11" ht="34.9" customHeight="1">
      <c r="A70" s="21">
        <v>20</v>
      </c>
      <c r="B70" s="21" t="s">
        <v>143</v>
      </c>
      <c r="C70" s="38">
        <v>428</v>
      </c>
      <c r="D70" s="38"/>
      <c r="E70" s="38">
        <f t="shared" si="12"/>
        <v>428</v>
      </c>
      <c r="F70" s="38">
        <v>427.77</v>
      </c>
      <c r="G70" s="38"/>
      <c r="H70" s="38">
        <f t="shared" si="13"/>
        <v>427.77</v>
      </c>
      <c r="I70" s="38">
        <f t="shared" si="14"/>
        <v>-0.23000000000001819</v>
      </c>
      <c r="J70" s="38">
        <f t="shared" si="14"/>
        <v>0</v>
      </c>
      <c r="K70" s="38">
        <f t="shared" si="15"/>
        <v>-0.23000000000001819</v>
      </c>
    </row>
    <row r="71" spans="1:11" s="9" customFormat="1" ht="34.9" customHeight="1">
      <c r="A71" s="21">
        <v>21</v>
      </c>
      <c r="B71" s="21" t="s">
        <v>217</v>
      </c>
      <c r="C71" s="38">
        <v>100</v>
      </c>
      <c r="D71" s="38"/>
      <c r="E71" s="38">
        <f t="shared" si="12"/>
        <v>100</v>
      </c>
      <c r="F71" s="38">
        <v>0</v>
      </c>
      <c r="G71" s="38"/>
      <c r="H71" s="38">
        <f t="shared" si="13"/>
        <v>0</v>
      </c>
      <c r="I71" s="38">
        <f t="shared" si="14"/>
        <v>-100</v>
      </c>
      <c r="J71" s="38"/>
      <c r="K71" s="38">
        <f>I71</f>
        <v>-100</v>
      </c>
    </row>
    <row r="72" spans="1:11" s="9" customFormat="1" ht="34.9" customHeight="1">
      <c r="A72" s="21">
        <v>22</v>
      </c>
      <c r="B72" s="21" t="s">
        <v>218</v>
      </c>
      <c r="C72" s="38">
        <v>75.599999999999994</v>
      </c>
      <c r="D72" s="38">
        <v>184.5</v>
      </c>
      <c r="E72" s="38">
        <f t="shared" si="12"/>
        <v>260.10000000000002</v>
      </c>
      <c r="F72" s="38">
        <v>50</v>
      </c>
      <c r="G72" s="38">
        <v>184.5</v>
      </c>
      <c r="H72" s="38">
        <f t="shared" si="13"/>
        <v>234.5</v>
      </c>
      <c r="I72" s="38">
        <f t="shared" si="14"/>
        <v>-25.599999999999994</v>
      </c>
      <c r="J72" s="38">
        <f>G72-D72</f>
        <v>0</v>
      </c>
      <c r="K72" s="38">
        <f>I72</f>
        <v>-25.599999999999994</v>
      </c>
    </row>
    <row r="73" spans="1:11" s="7" customFormat="1" ht="34.9" customHeight="1">
      <c r="A73" s="21">
        <v>23</v>
      </c>
      <c r="B73" s="22" t="s">
        <v>207</v>
      </c>
      <c r="C73" s="38">
        <v>1168.9000000000001</v>
      </c>
      <c r="D73" s="38"/>
      <c r="E73" s="38">
        <f>D73+C73</f>
        <v>1168.9000000000001</v>
      </c>
      <c r="F73" s="38">
        <v>946.61</v>
      </c>
      <c r="G73" s="38"/>
      <c r="H73" s="38">
        <f>G73+F73</f>
        <v>946.61</v>
      </c>
      <c r="I73" s="38">
        <f t="shared" ref="I73" si="16">F73-C73</f>
        <v>-222.29000000000008</v>
      </c>
      <c r="J73" s="38">
        <f t="shared" si="14"/>
        <v>0</v>
      </c>
      <c r="K73" s="38">
        <f t="shared" si="15"/>
        <v>-222.29000000000008</v>
      </c>
    </row>
    <row r="74" spans="1:11" ht="35.85" customHeight="1">
      <c r="A74" s="58" t="s">
        <v>194</v>
      </c>
      <c r="B74" s="57"/>
      <c r="C74" s="57"/>
      <c r="D74" s="57"/>
      <c r="E74" s="57"/>
      <c r="F74" s="57"/>
      <c r="G74" s="57"/>
      <c r="H74" s="57"/>
      <c r="I74" s="57"/>
      <c r="J74" s="57"/>
      <c r="K74" s="57"/>
    </row>
    <row r="75" spans="1:11" s="6" customFormat="1" ht="14.25">
      <c r="A75" s="37" t="s">
        <v>89</v>
      </c>
      <c r="B75" s="37" t="s">
        <v>90</v>
      </c>
      <c r="C75" s="57"/>
      <c r="D75" s="57"/>
      <c r="E75" s="57"/>
      <c r="F75" s="57"/>
      <c r="G75" s="57"/>
      <c r="H75" s="57"/>
      <c r="I75" s="57"/>
      <c r="J75" s="57"/>
      <c r="K75" s="57"/>
    </row>
    <row r="76" spans="1:11" ht="33" customHeight="1">
      <c r="A76" s="21">
        <v>24</v>
      </c>
      <c r="B76" s="22" t="s">
        <v>144</v>
      </c>
      <c r="C76" s="11">
        <v>274</v>
      </c>
      <c r="D76" s="11"/>
      <c r="E76" s="11">
        <f>C76+D76</f>
        <v>274</v>
      </c>
      <c r="F76" s="11">
        <v>274</v>
      </c>
      <c r="G76" s="11"/>
      <c r="H76" s="11">
        <f>F76+G76</f>
        <v>274</v>
      </c>
      <c r="I76" s="11">
        <f t="shared" ref="I76:J97" si="17">F76-C76</f>
        <v>0</v>
      </c>
      <c r="J76" s="11">
        <f t="shared" si="17"/>
        <v>0</v>
      </c>
      <c r="K76" s="11">
        <f t="shared" ref="K76:K98" si="18">I76+J76</f>
        <v>0</v>
      </c>
    </row>
    <row r="77" spans="1:11" ht="42" customHeight="1">
      <c r="A77" s="21">
        <v>25</v>
      </c>
      <c r="B77" s="22" t="s">
        <v>145</v>
      </c>
      <c r="C77" s="11">
        <v>78.650000000000006</v>
      </c>
      <c r="D77" s="11">
        <v>14.61</v>
      </c>
      <c r="E77" s="11">
        <f>C77+D77</f>
        <v>93.26</v>
      </c>
      <c r="F77" s="11">
        <v>58.63</v>
      </c>
      <c r="G77" s="11">
        <v>14.61</v>
      </c>
      <c r="H77" s="11">
        <f>F77+G77</f>
        <v>73.240000000000009</v>
      </c>
      <c r="I77" s="11">
        <f t="shared" si="17"/>
        <v>-20.020000000000003</v>
      </c>
      <c r="J77" s="11">
        <f t="shared" si="17"/>
        <v>0</v>
      </c>
      <c r="K77" s="11">
        <f t="shared" si="18"/>
        <v>-20.020000000000003</v>
      </c>
    </row>
    <row r="78" spans="1:11" ht="27.2" customHeight="1">
      <c r="A78" s="21">
        <v>26</v>
      </c>
      <c r="B78" s="22" t="s">
        <v>146</v>
      </c>
      <c r="C78" s="11">
        <v>251.49</v>
      </c>
      <c r="D78" s="11"/>
      <c r="E78" s="11">
        <f>C78+D78</f>
        <v>251.49</v>
      </c>
      <c r="F78" s="11">
        <v>251.49</v>
      </c>
      <c r="G78" s="11"/>
      <c r="H78" s="11">
        <f>F78+G78</f>
        <v>251.49</v>
      </c>
      <c r="I78" s="11">
        <f t="shared" si="17"/>
        <v>0</v>
      </c>
      <c r="J78" s="11">
        <f t="shared" si="17"/>
        <v>0</v>
      </c>
      <c r="K78" s="11">
        <f t="shared" si="18"/>
        <v>0</v>
      </c>
    </row>
    <row r="79" spans="1:11">
      <c r="A79" s="21">
        <v>27</v>
      </c>
      <c r="B79" s="22" t="s">
        <v>147</v>
      </c>
      <c r="C79" s="10">
        <v>323.48</v>
      </c>
      <c r="D79" s="10"/>
      <c r="E79" s="10">
        <f t="shared" ref="E79:E81" si="19">C79+D79</f>
        <v>323.48</v>
      </c>
      <c r="F79" s="10">
        <v>323.48</v>
      </c>
      <c r="G79" s="10"/>
      <c r="H79" s="11">
        <f t="shared" ref="H79:H81" si="20">F79+G79</f>
        <v>323.48</v>
      </c>
      <c r="I79" s="10">
        <f t="shared" si="17"/>
        <v>0</v>
      </c>
      <c r="J79" s="10">
        <f t="shared" si="17"/>
        <v>0</v>
      </c>
      <c r="K79" s="10">
        <f t="shared" si="18"/>
        <v>0</v>
      </c>
    </row>
    <row r="80" spans="1:11" ht="25.5">
      <c r="A80" s="21">
        <v>28</v>
      </c>
      <c r="B80" s="22" t="s">
        <v>236</v>
      </c>
      <c r="C80" s="10">
        <v>1640909.09</v>
      </c>
      <c r="D80" s="10">
        <v>839.33</v>
      </c>
      <c r="E80" s="10">
        <f t="shared" si="19"/>
        <v>1641748.4200000002</v>
      </c>
      <c r="F80" s="10">
        <v>1640909.09</v>
      </c>
      <c r="G80" s="10">
        <v>839.33</v>
      </c>
      <c r="H80" s="11">
        <f t="shared" si="20"/>
        <v>1641748.4200000002</v>
      </c>
      <c r="I80" s="10">
        <f t="shared" si="17"/>
        <v>0</v>
      </c>
      <c r="J80" s="10">
        <f t="shared" si="17"/>
        <v>0</v>
      </c>
      <c r="K80" s="10">
        <f t="shared" si="18"/>
        <v>0</v>
      </c>
    </row>
    <row r="81" spans="1:11" ht="31.15" customHeight="1">
      <c r="A81" s="21">
        <v>29</v>
      </c>
      <c r="B81" s="22" t="s">
        <v>219</v>
      </c>
      <c r="C81" s="10">
        <v>1755.55</v>
      </c>
      <c r="D81" s="10"/>
      <c r="E81" s="10">
        <f t="shared" si="19"/>
        <v>1755.55</v>
      </c>
      <c r="F81" s="10"/>
      <c r="G81" s="10"/>
      <c r="H81" s="11">
        <f t="shared" si="20"/>
        <v>0</v>
      </c>
      <c r="I81" s="10">
        <f t="shared" si="17"/>
        <v>-1755.55</v>
      </c>
      <c r="J81" s="10">
        <f t="shared" si="17"/>
        <v>0</v>
      </c>
      <c r="K81" s="10">
        <f t="shared" si="18"/>
        <v>-1755.55</v>
      </c>
    </row>
    <row r="82" spans="1:11">
      <c r="A82" s="21">
        <v>30</v>
      </c>
      <c r="B82" s="22" t="s">
        <v>208</v>
      </c>
      <c r="C82" s="10">
        <v>66</v>
      </c>
      <c r="D82" s="10"/>
      <c r="E82" s="10">
        <f t="shared" ref="E82:E97" si="21">C82+D82</f>
        <v>66</v>
      </c>
      <c r="F82" s="10">
        <v>65.930000000000007</v>
      </c>
      <c r="G82" s="10"/>
      <c r="H82" s="11">
        <f t="shared" ref="H82:H98" si="22">F82+G82</f>
        <v>65.930000000000007</v>
      </c>
      <c r="I82" s="10">
        <f t="shared" si="17"/>
        <v>-6.9999999999993179E-2</v>
      </c>
      <c r="J82" s="10">
        <f t="shared" si="17"/>
        <v>0</v>
      </c>
      <c r="K82" s="10">
        <f t="shared" si="18"/>
        <v>-6.9999999999993179E-2</v>
      </c>
    </row>
    <row r="83" spans="1:11" ht="25.5">
      <c r="A83" s="21">
        <v>31</v>
      </c>
      <c r="B83" s="22" t="s">
        <v>150</v>
      </c>
      <c r="C83" s="10">
        <v>2134.44</v>
      </c>
      <c r="D83" s="10"/>
      <c r="E83" s="10">
        <f t="shared" si="21"/>
        <v>2134.44</v>
      </c>
      <c r="F83" s="10">
        <v>2134.44</v>
      </c>
      <c r="G83" s="10"/>
      <c r="H83" s="11">
        <f t="shared" si="22"/>
        <v>2134.44</v>
      </c>
      <c r="I83" s="10">
        <f t="shared" si="17"/>
        <v>0</v>
      </c>
      <c r="J83" s="10">
        <f t="shared" si="17"/>
        <v>0</v>
      </c>
      <c r="K83" s="10">
        <f t="shared" si="18"/>
        <v>0</v>
      </c>
    </row>
    <row r="84" spans="1:11">
      <c r="A84" s="21">
        <v>32</v>
      </c>
      <c r="B84" s="22" t="s">
        <v>151</v>
      </c>
      <c r="C84" s="10">
        <v>188</v>
      </c>
      <c r="D84" s="10"/>
      <c r="E84" s="10">
        <f t="shared" si="21"/>
        <v>188</v>
      </c>
      <c r="F84" s="10">
        <v>187.5</v>
      </c>
      <c r="G84" s="10"/>
      <c r="H84" s="11">
        <f t="shared" si="22"/>
        <v>187.5</v>
      </c>
      <c r="I84" s="10">
        <f t="shared" si="17"/>
        <v>-0.5</v>
      </c>
      <c r="J84" s="10">
        <f t="shared" si="17"/>
        <v>0</v>
      </c>
      <c r="K84" s="10">
        <f t="shared" si="18"/>
        <v>-0.5</v>
      </c>
    </row>
    <row r="85" spans="1:11" ht="31.15" customHeight="1">
      <c r="A85" s="21">
        <v>33</v>
      </c>
      <c r="B85" s="21" t="s">
        <v>152</v>
      </c>
      <c r="C85" s="10">
        <v>161</v>
      </c>
      <c r="D85" s="11"/>
      <c r="E85" s="10">
        <f t="shared" si="21"/>
        <v>161</v>
      </c>
      <c r="F85" s="11">
        <v>158.22999999999999</v>
      </c>
      <c r="G85" s="11"/>
      <c r="H85" s="11">
        <f t="shared" si="22"/>
        <v>158.22999999999999</v>
      </c>
      <c r="I85" s="11">
        <f t="shared" si="17"/>
        <v>-2.7700000000000102</v>
      </c>
      <c r="J85" s="11">
        <f t="shared" si="17"/>
        <v>0</v>
      </c>
      <c r="K85" s="11">
        <f t="shared" si="18"/>
        <v>-2.7700000000000102</v>
      </c>
    </row>
    <row r="86" spans="1:11" ht="31.15" customHeight="1">
      <c r="A86" s="21">
        <v>34</v>
      </c>
      <c r="B86" s="21" t="s">
        <v>153</v>
      </c>
      <c r="C86" s="10">
        <v>3</v>
      </c>
      <c r="D86" s="11">
        <v>1.98</v>
      </c>
      <c r="E86" s="10">
        <f t="shared" si="21"/>
        <v>4.9800000000000004</v>
      </c>
      <c r="F86" s="11">
        <v>3</v>
      </c>
      <c r="G86" s="11">
        <v>1.96</v>
      </c>
      <c r="H86" s="11">
        <f t="shared" si="22"/>
        <v>4.96</v>
      </c>
      <c r="I86" s="11">
        <f t="shared" si="17"/>
        <v>0</v>
      </c>
      <c r="J86" s="11">
        <f t="shared" si="17"/>
        <v>-2.0000000000000018E-2</v>
      </c>
      <c r="K86" s="11">
        <f t="shared" si="18"/>
        <v>-2.0000000000000018E-2</v>
      </c>
    </row>
    <row r="87" spans="1:11" ht="29.45" customHeight="1">
      <c r="A87" s="21">
        <v>35</v>
      </c>
      <c r="B87" s="21" t="s">
        <v>154</v>
      </c>
      <c r="C87" s="10">
        <v>9</v>
      </c>
      <c r="D87" s="11">
        <v>1</v>
      </c>
      <c r="E87" s="10">
        <f t="shared" si="21"/>
        <v>10</v>
      </c>
      <c r="F87" s="11">
        <v>9</v>
      </c>
      <c r="G87" s="11"/>
      <c r="H87" s="11">
        <f t="shared" si="22"/>
        <v>9</v>
      </c>
      <c r="I87" s="11">
        <f t="shared" si="17"/>
        <v>0</v>
      </c>
      <c r="J87" s="11">
        <f t="shared" si="17"/>
        <v>-1</v>
      </c>
      <c r="K87" s="11">
        <f t="shared" si="18"/>
        <v>-1</v>
      </c>
    </row>
    <row r="88" spans="1:11" ht="33" customHeight="1">
      <c r="A88" s="21">
        <v>36</v>
      </c>
      <c r="B88" s="21" t="s">
        <v>155</v>
      </c>
      <c r="C88" s="10">
        <v>7</v>
      </c>
      <c r="D88" s="11"/>
      <c r="E88" s="10">
        <f t="shared" si="21"/>
        <v>7</v>
      </c>
      <c r="F88" s="11">
        <v>7</v>
      </c>
      <c r="G88" s="11"/>
      <c r="H88" s="11">
        <f t="shared" si="22"/>
        <v>7</v>
      </c>
      <c r="I88" s="11">
        <f t="shared" si="17"/>
        <v>0</v>
      </c>
      <c r="J88" s="11">
        <f t="shared" si="17"/>
        <v>0</v>
      </c>
      <c r="K88" s="11">
        <f t="shared" si="18"/>
        <v>0</v>
      </c>
    </row>
    <row r="89" spans="1:11" ht="28.9" customHeight="1">
      <c r="A89" s="21">
        <v>37</v>
      </c>
      <c r="B89" s="21" t="s">
        <v>156</v>
      </c>
      <c r="C89" s="10">
        <v>32000</v>
      </c>
      <c r="D89" s="11"/>
      <c r="E89" s="10">
        <f t="shared" si="21"/>
        <v>32000</v>
      </c>
      <c r="F89" s="11">
        <v>32000</v>
      </c>
      <c r="G89" s="11"/>
      <c r="H89" s="11">
        <f t="shared" si="22"/>
        <v>32000</v>
      </c>
      <c r="I89" s="11">
        <f t="shared" si="17"/>
        <v>0</v>
      </c>
      <c r="J89" s="11">
        <f t="shared" si="17"/>
        <v>0</v>
      </c>
      <c r="K89" s="11">
        <f t="shared" si="18"/>
        <v>0</v>
      </c>
    </row>
    <row r="90" spans="1:11" ht="30.6" customHeight="1">
      <c r="A90" s="21">
        <v>38</v>
      </c>
      <c r="B90" s="21" t="s">
        <v>157</v>
      </c>
      <c r="C90" s="11">
        <v>1123546</v>
      </c>
      <c r="D90" s="11"/>
      <c r="E90" s="11">
        <f t="shared" si="21"/>
        <v>1123546</v>
      </c>
      <c r="F90" s="11">
        <v>960257.79</v>
      </c>
      <c r="G90" s="11"/>
      <c r="H90" s="11">
        <f t="shared" si="22"/>
        <v>960257.79</v>
      </c>
      <c r="I90" s="11">
        <f t="shared" si="17"/>
        <v>-163288.20999999996</v>
      </c>
      <c r="J90" s="11">
        <f t="shared" si="17"/>
        <v>0</v>
      </c>
      <c r="K90" s="11">
        <f t="shared" si="18"/>
        <v>-163288.20999999996</v>
      </c>
    </row>
    <row r="91" spans="1:11" ht="31.7" customHeight="1">
      <c r="A91" s="21">
        <v>39</v>
      </c>
      <c r="B91" s="21" t="s">
        <v>158</v>
      </c>
      <c r="C91" s="11">
        <v>1010</v>
      </c>
      <c r="D91" s="11"/>
      <c r="E91" s="11">
        <f t="shared" si="21"/>
        <v>1010</v>
      </c>
      <c r="F91" s="11">
        <v>450.25</v>
      </c>
      <c r="G91" s="11"/>
      <c r="H91" s="11">
        <f t="shared" si="22"/>
        <v>450.25</v>
      </c>
      <c r="I91" s="11">
        <f t="shared" si="17"/>
        <v>-559.75</v>
      </c>
      <c r="J91" s="11">
        <f t="shared" si="17"/>
        <v>0</v>
      </c>
      <c r="K91" s="11">
        <f t="shared" si="18"/>
        <v>-559.75</v>
      </c>
    </row>
    <row r="92" spans="1:11" ht="30.6" customHeight="1">
      <c r="A92" s="21">
        <v>40</v>
      </c>
      <c r="B92" s="21" t="s">
        <v>159</v>
      </c>
      <c r="C92" s="10">
        <v>14</v>
      </c>
      <c r="D92" s="10"/>
      <c r="E92" s="10">
        <f t="shared" si="21"/>
        <v>14</v>
      </c>
      <c r="F92" s="10">
        <v>14</v>
      </c>
      <c r="G92" s="10"/>
      <c r="H92" s="11">
        <f t="shared" si="22"/>
        <v>14</v>
      </c>
      <c r="I92" s="10">
        <f t="shared" si="17"/>
        <v>0</v>
      </c>
      <c r="J92" s="10">
        <f t="shared" si="17"/>
        <v>0</v>
      </c>
      <c r="K92" s="10">
        <f t="shared" si="18"/>
        <v>0</v>
      </c>
    </row>
    <row r="93" spans="1:11" ht="29.45" customHeight="1">
      <c r="A93" s="21">
        <v>41</v>
      </c>
      <c r="B93" s="21" t="s">
        <v>160</v>
      </c>
      <c r="C93" s="10">
        <v>26.02</v>
      </c>
      <c r="D93" s="10"/>
      <c r="E93" s="10">
        <f t="shared" si="21"/>
        <v>26.02</v>
      </c>
      <c r="F93" s="10">
        <v>26.02</v>
      </c>
      <c r="G93" s="10"/>
      <c r="H93" s="11">
        <f t="shared" si="22"/>
        <v>26.02</v>
      </c>
      <c r="I93" s="10">
        <f t="shared" si="17"/>
        <v>0</v>
      </c>
      <c r="J93" s="10">
        <f t="shared" si="17"/>
        <v>0</v>
      </c>
      <c r="K93" s="10">
        <f t="shared" si="18"/>
        <v>0</v>
      </c>
    </row>
    <row r="94" spans="1:11" ht="31.15" customHeight="1">
      <c r="A94" s="21">
        <v>42</v>
      </c>
      <c r="B94" s="22" t="s">
        <v>161</v>
      </c>
      <c r="C94" s="10">
        <v>71</v>
      </c>
      <c r="D94" s="10"/>
      <c r="E94" s="10">
        <f t="shared" si="21"/>
        <v>71</v>
      </c>
      <c r="F94" s="10">
        <v>70.92</v>
      </c>
      <c r="G94" s="10"/>
      <c r="H94" s="11">
        <f t="shared" si="22"/>
        <v>70.92</v>
      </c>
      <c r="I94" s="10">
        <f t="shared" si="17"/>
        <v>-7.9999999999998295E-2</v>
      </c>
      <c r="J94" s="10">
        <f t="shared" si="17"/>
        <v>0</v>
      </c>
      <c r="K94" s="10">
        <f t="shared" si="18"/>
        <v>-7.9999999999998295E-2</v>
      </c>
    </row>
    <row r="95" spans="1:11" ht="14.1" customHeight="1">
      <c r="A95" s="21">
        <v>43</v>
      </c>
      <c r="B95" s="22" t="s">
        <v>162</v>
      </c>
      <c r="C95" s="10">
        <v>1</v>
      </c>
      <c r="D95" s="10"/>
      <c r="E95" s="10">
        <f t="shared" si="21"/>
        <v>1</v>
      </c>
      <c r="F95" s="10">
        <v>1</v>
      </c>
      <c r="G95" s="10"/>
      <c r="H95" s="11">
        <f t="shared" si="22"/>
        <v>1</v>
      </c>
      <c r="I95" s="10">
        <f t="shared" si="17"/>
        <v>0</v>
      </c>
      <c r="J95" s="10">
        <f t="shared" si="17"/>
        <v>0</v>
      </c>
      <c r="K95" s="10">
        <f t="shared" si="18"/>
        <v>0</v>
      </c>
    </row>
    <row r="96" spans="1:11" s="9" customFormat="1" ht="27.75" customHeight="1">
      <c r="A96" s="21">
        <v>44</v>
      </c>
      <c r="B96" s="22" t="s">
        <v>220</v>
      </c>
      <c r="C96" s="10">
        <v>1</v>
      </c>
      <c r="D96" s="10"/>
      <c r="E96" s="10">
        <f t="shared" si="21"/>
        <v>1</v>
      </c>
      <c r="F96" s="10"/>
      <c r="G96" s="10"/>
      <c r="H96" s="11"/>
      <c r="I96" s="10">
        <f t="shared" si="17"/>
        <v>-1</v>
      </c>
      <c r="J96" s="10"/>
      <c r="K96" s="10">
        <f t="shared" si="18"/>
        <v>-1</v>
      </c>
    </row>
    <row r="97" spans="1:11" s="7" customFormat="1" ht="14.1" customHeight="1">
      <c r="A97" s="21">
        <v>45</v>
      </c>
      <c r="B97" s="22" t="s">
        <v>221</v>
      </c>
      <c r="C97" s="10">
        <v>3</v>
      </c>
      <c r="D97" s="10">
        <v>2</v>
      </c>
      <c r="E97" s="10">
        <f t="shared" si="21"/>
        <v>5</v>
      </c>
      <c r="F97" s="10">
        <v>3</v>
      </c>
      <c r="G97" s="10">
        <v>2</v>
      </c>
      <c r="H97" s="11">
        <f t="shared" si="22"/>
        <v>5</v>
      </c>
      <c r="I97" s="10">
        <f t="shared" si="17"/>
        <v>0</v>
      </c>
      <c r="J97" s="10">
        <f t="shared" si="17"/>
        <v>0</v>
      </c>
      <c r="K97" s="10">
        <f t="shared" si="18"/>
        <v>0</v>
      </c>
    </row>
    <row r="98" spans="1:11" s="7" customFormat="1" ht="14.1" customHeight="1">
      <c r="A98" s="21">
        <v>46</v>
      </c>
      <c r="B98" s="22" t="s">
        <v>209</v>
      </c>
      <c r="C98" s="10">
        <v>6</v>
      </c>
      <c r="D98" s="10"/>
      <c r="E98" s="10">
        <f>C98+D98</f>
        <v>6</v>
      </c>
      <c r="F98" s="10">
        <v>6</v>
      </c>
      <c r="G98" s="10"/>
      <c r="H98" s="11">
        <f t="shared" si="22"/>
        <v>6</v>
      </c>
      <c r="I98" s="10">
        <f t="shared" ref="I98:J98" si="23">F98-C98</f>
        <v>0</v>
      </c>
      <c r="J98" s="10">
        <f t="shared" si="23"/>
        <v>0</v>
      </c>
      <c r="K98" s="10">
        <f t="shared" si="18"/>
        <v>0</v>
      </c>
    </row>
    <row r="99" spans="1:11" ht="32.450000000000003" customHeight="1">
      <c r="A99" s="56" t="s">
        <v>195</v>
      </c>
      <c r="B99" s="49"/>
      <c r="C99" s="49"/>
      <c r="D99" s="49"/>
      <c r="E99" s="49"/>
      <c r="F99" s="49"/>
      <c r="G99" s="49"/>
      <c r="H99" s="49"/>
      <c r="I99" s="49"/>
      <c r="J99" s="49"/>
      <c r="K99" s="49"/>
    </row>
    <row r="100" spans="1:11" s="6" customFormat="1" ht="14.25">
      <c r="A100" s="37" t="s">
        <v>91</v>
      </c>
      <c r="B100" s="37" t="s">
        <v>92</v>
      </c>
      <c r="C100" s="57"/>
      <c r="D100" s="57"/>
      <c r="E100" s="57"/>
      <c r="F100" s="57"/>
      <c r="G100" s="57"/>
      <c r="H100" s="57"/>
      <c r="I100" s="57"/>
      <c r="J100" s="57"/>
      <c r="K100" s="57"/>
    </row>
    <row r="101" spans="1:11" ht="31.15" customHeight="1">
      <c r="A101" s="21">
        <v>47</v>
      </c>
      <c r="B101" s="22" t="s">
        <v>163</v>
      </c>
      <c r="C101" s="11">
        <v>1.6</v>
      </c>
      <c r="D101" s="11"/>
      <c r="E101" s="11">
        <f>C101+D101</f>
        <v>1.6</v>
      </c>
      <c r="F101" s="11">
        <v>1.6</v>
      </c>
      <c r="G101" s="11"/>
      <c r="H101" s="11">
        <f>F101+G101</f>
        <v>1.6</v>
      </c>
      <c r="I101" s="11">
        <f t="shared" ref="I101:J122" si="24">F101-C101</f>
        <v>0</v>
      </c>
      <c r="J101" s="11">
        <f t="shared" si="24"/>
        <v>0</v>
      </c>
      <c r="K101" s="11">
        <f t="shared" ref="K101:K123" si="25">I101+J101</f>
        <v>0</v>
      </c>
    </row>
    <row r="102" spans="1:11" ht="46.15" customHeight="1">
      <c r="A102" s="21">
        <v>48</v>
      </c>
      <c r="B102" s="22" t="s">
        <v>164</v>
      </c>
      <c r="C102" s="11">
        <v>30.21</v>
      </c>
      <c r="D102" s="11">
        <v>12.5</v>
      </c>
      <c r="E102" s="11">
        <f>C102+D102</f>
        <v>42.71</v>
      </c>
      <c r="F102" s="11">
        <v>30.21</v>
      </c>
      <c r="G102" s="11">
        <v>12.5</v>
      </c>
      <c r="H102" s="11">
        <f>F102+G102</f>
        <v>42.71</v>
      </c>
      <c r="I102" s="11">
        <f t="shared" ref="I102" si="26">F102-C102</f>
        <v>0</v>
      </c>
      <c r="J102" s="11">
        <f t="shared" ref="J102" si="27">G102-D102</f>
        <v>0</v>
      </c>
      <c r="K102" s="11">
        <f t="shared" ref="K102" si="28">I102+J102</f>
        <v>0</v>
      </c>
    </row>
    <row r="103" spans="1:11" ht="28.9" customHeight="1">
      <c r="A103" s="21">
        <v>49</v>
      </c>
      <c r="B103" s="22" t="s">
        <v>165</v>
      </c>
      <c r="C103" s="11">
        <v>4.5</v>
      </c>
      <c r="D103" s="11"/>
      <c r="E103" s="11">
        <f>C103+D103</f>
        <v>4.5</v>
      </c>
      <c r="F103" s="11">
        <v>4.5</v>
      </c>
      <c r="G103" s="11"/>
      <c r="H103" s="11">
        <f>F103+G103</f>
        <v>4.5</v>
      </c>
      <c r="I103" s="11">
        <f t="shared" si="24"/>
        <v>0</v>
      </c>
      <c r="J103" s="11">
        <f t="shared" si="24"/>
        <v>0</v>
      </c>
      <c r="K103" s="11">
        <f t="shared" si="25"/>
        <v>0</v>
      </c>
    </row>
    <row r="104" spans="1:11" ht="18" customHeight="1">
      <c r="A104" s="21">
        <v>50</v>
      </c>
      <c r="B104" s="22" t="s">
        <v>166</v>
      </c>
      <c r="C104" s="10">
        <v>6</v>
      </c>
      <c r="D104" s="10"/>
      <c r="E104" s="10">
        <f t="shared" ref="E104:E123" si="29">C104+D104</f>
        <v>6</v>
      </c>
      <c r="F104" s="10">
        <v>6</v>
      </c>
      <c r="G104" s="10"/>
      <c r="H104" s="10">
        <f t="shared" ref="H104:H123" si="30">F104+G104</f>
        <v>6</v>
      </c>
      <c r="I104" s="10">
        <f t="shared" si="24"/>
        <v>0</v>
      </c>
      <c r="J104" s="10">
        <f t="shared" si="24"/>
        <v>0</v>
      </c>
      <c r="K104" s="10">
        <f t="shared" si="25"/>
        <v>0</v>
      </c>
    </row>
    <row r="105" spans="1:11" ht="28.5" customHeight="1">
      <c r="A105" s="21">
        <v>51</v>
      </c>
      <c r="B105" s="22" t="s">
        <v>222</v>
      </c>
      <c r="C105" s="10">
        <v>1.1000000000000001</v>
      </c>
      <c r="D105" s="10">
        <v>0.15</v>
      </c>
      <c r="E105" s="10">
        <f t="shared" si="29"/>
        <v>1.25</v>
      </c>
      <c r="F105" s="10">
        <v>1.1000000000000001</v>
      </c>
      <c r="G105" s="10">
        <v>0.15</v>
      </c>
      <c r="H105" s="10">
        <f t="shared" si="30"/>
        <v>1.25</v>
      </c>
      <c r="I105" s="10">
        <f t="shared" si="24"/>
        <v>0</v>
      </c>
      <c r="J105" s="10">
        <f t="shared" si="24"/>
        <v>0</v>
      </c>
      <c r="K105" s="10">
        <f t="shared" si="25"/>
        <v>0</v>
      </c>
    </row>
    <row r="106" spans="1:11" ht="27" customHeight="1">
      <c r="A106" s="21">
        <v>52</v>
      </c>
      <c r="B106" s="22" t="s">
        <v>223</v>
      </c>
      <c r="C106" s="10">
        <v>0.45</v>
      </c>
      <c r="D106" s="11"/>
      <c r="E106" s="11">
        <f t="shared" si="29"/>
        <v>0.45</v>
      </c>
      <c r="F106" s="11"/>
      <c r="G106" s="11"/>
      <c r="H106" s="11">
        <f t="shared" si="30"/>
        <v>0</v>
      </c>
      <c r="I106" s="11">
        <f t="shared" si="24"/>
        <v>-0.45</v>
      </c>
      <c r="J106" s="11">
        <f t="shared" si="24"/>
        <v>0</v>
      </c>
      <c r="K106" s="11">
        <f t="shared" si="25"/>
        <v>-0.45</v>
      </c>
    </row>
    <row r="107" spans="1:11" ht="27.2" customHeight="1">
      <c r="A107" s="21">
        <v>53</v>
      </c>
      <c r="B107" s="22" t="s">
        <v>168</v>
      </c>
      <c r="C107" s="10">
        <v>1.35</v>
      </c>
      <c r="D107" s="10"/>
      <c r="E107" s="10">
        <f t="shared" si="29"/>
        <v>1.35</v>
      </c>
      <c r="F107" s="10">
        <v>1.35</v>
      </c>
      <c r="G107" s="10"/>
      <c r="H107" s="11">
        <f t="shared" si="30"/>
        <v>1.35</v>
      </c>
      <c r="I107" s="10">
        <f t="shared" si="24"/>
        <v>0</v>
      </c>
      <c r="J107" s="10">
        <f t="shared" si="24"/>
        <v>0</v>
      </c>
      <c r="K107" s="10">
        <f t="shared" si="25"/>
        <v>0</v>
      </c>
    </row>
    <row r="108" spans="1:11" ht="27.2" customHeight="1">
      <c r="A108" s="21">
        <v>54</v>
      </c>
      <c r="B108" s="22" t="s">
        <v>169</v>
      </c>
      <c r="C108" s="10">
        <v>1.8</v>
      </c>
      <c r="D108" s="10"/>
      <c r="E108" s="10">
        <f t="shared" si="29"/>
        <v>1.8</v>
      </c>
      <c r="F108" s="10">
        <v>1.8</v>
      </c>
      <c r="G108" s="10"/>
      <c r="H108" s="10">
        <f t="shared" si="30"/>
        <v>1.8</v>
      </c>
      <c r="I108" s="10">
        <f t="shared" si="24"/>
        <v>0</v>
      </c>
      <c r="J108" s="10">
        <f t="shared" si="24"/>
        <v>0</v>
      </c>
      <c r="K108" s="10">
        <f t="shared" si="25"/>
        <v>0</v>
      </c>
    </row>
    <row r="109" spans="1:11" ht="18.75" customHeight="1">
      <c r="A109" s="21">
        <v>55</v>
      </c>
      <c r="B109" s="22" t="s">
        <v>170</v>
      </c>
      <c r="C109" s="10">
        <v>1.6</v>
      </c>
      <c r="D109" s="10"/>
      <c r="E109" s="10">
        <f t="shared" si="29"/>
        <v>1.6</v>
      </c>
      <c r="F109" s="10">
        <v>1.6</v>
      </c>
      <c r="G109" s="10"/>
      <c r="H109" s="11">
        <f t="shared" si="30"/>
        <v>1.6</v>
      </c>
      <c r="I109" s="10">
        <f t="shared" si="24"/>
        <v>0</v>
      </c>
      <c r="J109" s="10">
        <f t="shared" si="24"/>
        <v>0</v>
      </c>
      <c r="K109" s="10">
        <f t="shared" si="25"/>
        <v>0</v>
      </c>
    </row>
    <row r="110" spans="1:11" ht="30.6" customHeight="1">
      <c r="A110" s="21">
        <v>56</v>
      </c>
      <c r="B110" s="21" t="s">
        <v>171</v>
      </c>
      <c r="C110" s="11">
        <v>2.5</v>
      </c>
      <c r="D110" s="11"/>
      <c r="E110" s="11">
        <f t="shared" si="29"/>
        <v>2.5</v>
      </c>
      <c r="F110" s="11">
        <v>2.5</v>
      </c>
      <c r="G110" s="11"/>
      <c r="H110" s="11">
        <f t="shared" si="30"/>
        <v>2.5</v>
      </c>
      <c r="I110" s="11">
        <f t="shared" si="24"/>
        <v>0</v>
      </c>
      <c r="J110" s="11">
        <f t="shared" si="24"/>
        <v>0</v>
      </c>
      <c r="K110" s="11">
        <f t="shared" si="25"/>
        <v>0</v>
      </c>
    </row>
    <row r="111" spans="1:11" ht="30.6" customHeight="1">
      <c r="A111" s="21">
        <v>57</v>
      </c>
      <c r="B111" s="21" t="s">
        <v>172</v>
      </c>
      <c r="C111" s="11">
        <v>26.67</v>
      </c>
      <c r="D111" s="11">
        <v>122</v>
      </c>
      <c r="E111" s="11">
        <f t="shared" si="29"/>
        <v>148.67000000000002</v>
      </c>
      <c r="F111" s="11">
        <v>26.67</v>
      </c>
      <c r="G111" s="11">
        <v>122</v>
      </c>
      <c r="H111" s="11">
        <f t="shared" si="30"/>
        <v>148.67000000000002</v>
      </c>
      <c r="I111" s="11">
        <f t="shared" si="24"/>
        <v>0</v>
      </c>
      <c r="J111" s="11">
        <f t="shared" si="24"/>
        <v>0</v>
      </c>
      <c r="K111" s="11">
        <f t="shared" si="25"/>
        <v>0</v>
      </c>
    </row>
    <row r="112" spans="1:11" ht="34.15" customHeight="1">
      <c r="A112" s="21">
        <v>58</v>
      </c>
      <c r="B112" s="21" t="s">
        <v>173</v>
      </c>
      <c r="C112" s="11">
        <v>132.875</v>
      </c>
      <c r="D112" s="11">
        <v>3.4861200000000001</v>
      </c>
      <c r="E112" s="11">
        <f t="shared" si="29"/>
        <v>136.36112</v>
      </c>
      <c r="F112" s="11">
        <v>132.78</v>
      </c>
      <c r="G112" s="11"/>
      <c r="H112" s="11">
        <f t="shared" si="30"/>
        <v>132.78</v>
      </c>
      <c r="I112" s="11">
        <f t="shared" si="24"/>
        <v>-9.4999999999998863E-2</v>
      </c>
      <c r="J112" s="11">
        <f t="shared" si="24"/>
        <v>-3.4861200000000001</v>
      </c>
      <c r="K112" s="11">
        <f t="shared" si="25"/>
        <v>-3.581119999999999</v>
      </c>
    </row>
    <row r="113" spans="1:11" ht="34.15" customHeight="1">
      <c r="A113" s="21">
        <v>59</v>
      </c>
      <c r="B113" s="21" t="s">
        <v>174</v>
      </c>
      <c r="C113" s="11">
        <v>2128.59</v>
      </c>
      <c r="D113" s="11"/>
      <c r="E113" s="11">
        <f t="shared" si="29"/>
        <v>2128.59</v>
      </c>
      <c r="F113" s="11">
        <v>2124.4499999999998</v>
      </c>
      <c r="G113" s="11"/>
      <c r="H113" s="11">
        <f t="shared" si="30"/>
        <v>2124.4499999999998</v>
      </c>
      <c r="I113" s="11">
        <f t="shared" si="24"/>
        <v>-4.1400000000003274</v>
      </c>
      <c r="J113" s="11">
        <f t="shared" si="24"/>
        <v>0</v>
      </c>
      <c r="K113" s="11">
        <f t="shared" si="25"/>
        <v>-4.1400000000003274</v>
      </c>
    </row>
    <row r="114" spans="1:11" ht="15.6" customHeight="1">
      <c r="A114" s="21">
        <v>60</v>
      </c>
      <c r="B114" s="21" t="s">
        <v>175</v>
      </c>
      <c r="C114" s="11">
        <v>0.05</v>
      </c>
      <c r="D114" s="11"/>
      <c r="E114" s="11">
        <f t="shared" si="29"/>
        <v>0.05</v>
      </c>
      <c r="F114" s="11">
        <v>0.05</v>
      </c>
      <c r="G114" s="11"/>
      <c r="H114" s="11">
        <f t="shared" si="30"/>
        <v>0.05</v>
      </c>
      <c r="I114" s="11">
        <f t="shared" si="24"/>
        <v>0</v>
      </c>
      <c r="J114" s="11">
        <f t="shared" si="24"/>
        <v>0</v>
      </c>
      <c r="K114" s="11">
        <f t="shared" si="25"/>
        <v>0</v>
      </c>
    </row>
    <row r="115" spans="1:11" ht="22.15" customHeight="1">
      <c r="A115" s="21">
        <v>61</v>
      </c>
      <c r="B115" s="21" t="s">
        <v>176</v>
      </c>
      <c r="C115" s="10">
        <v>5.13</v>
      </c>
      <c r="D115" s="10"/>
      <c r="E115" s="10">
        <f t="shared" si="29"/>
        <v>5.13</v>
      </c>
      <c r="F115" s="10">
        <v>5.13</v>
      </c>
      <c r="G115" s="10"/>
      <c r="H115" s="10">
        <f t="shared" si="30"/>
        <v>5.13</v>
      </c>
      <c r="I115" s="10">
        <f t="shared" si="24"/>
        <v>0</v>
      </c>
      <c r="J115" s="10">
        <f t="shared" si="24"/>
        <v>0</v>
      </c>
      <c r="K115" s="10">
        <f t="shared" si="25"/>
        <v>0</v>
      </c>
    </row>
    <row r="116" spans="1:11" ht="22.15" customHeight="1">
      <c r="A116" s="21">
        <v>62</v>
      </c>
      <c r="B116" s="21" t="s">
        <v>177</v>
      </c>
      <c r="C116" s="10">
        <v>9.9</v>
      </c>
      <c r="D116" s="10"/>
      <c r="E116" s="10">
        <f t="shared" si="29"/>
        <v>9.9</v>
      </c>
      <c r="F116" s="10">
        <v>9.9</v>
      </c>
      <c r="G116" s="10"/>
      <c r="H116" s="10">
        <f t="shared" si="30"/>
        <v>9.9</v>
      </c>
      <c r="I116" s="10">
        <f t="shared" si="24"/>
        <v>0</v>
      </c>
      <c r="J116" s="10">
        <f t="shared" si="24"/>
        <v>0</v>
      </c>
      <c r="K116" s="10">
        <f t="shared" si="25"/>
        <v>0</v>
      </c>
    </row>
    <row r="117" spans="1:11" ht="29.45" customHeight="1">
      <c r="A117" s="21">
        <v>63</v>
      </c>
      <c r="B117" s="22" t="s">
        <v>178</v>
      </c>
      <c r="C117" s="11">
        <v>3.42</v>
      </c>
      <c r="D117" s="11"/>
      <c r="E117" s="11">
        <f t="shared" si="29"/>
        <v>3.42</v>
      </c>
      <c r="F117" s="11">
        <v>3.42</v>
      </c>
      <c r="G117" s="11"/>
      <c r="H117" s="11">
        <f t="shared" si="30"/>
        <v>3.42</v>
      </c>
      <c r="I117" s="11">
        <f t="shared" si="24"/>
        <v>0</v>
      </c>
      <c r="J117" s="11">
        <f t="shared" si="24"/>
        <v>0</v>
      </c>
      <c r="K117" s="11">
        <f t="shared" si="25"/>
        <v>0</v>
      </c>
    </row>
    <row r="118" spans="1:11" ht="29.45" customHeight="1">
      <c r="A118" s="21">
        <v>64</v>
      </c>
      <c r="B118" s="22" t="s">
        <v>179</v>
      </c>
      <c r="C118" s="11">
        <v>2.78</v>
      </c>
      <c r="D118" s="11"/>
      <c r="E118" s="11">
        <f t="shared" si="29"/>
        <v>2.78</v>
      </c>
      <c r="F118" s="11">
        <v>2.78</v>
      </c>
      <c r="G118" s="11"/>
      <c r="H118" s="11">
        <f t="shared" si="30"/>
        <v>2.78</v>
      </c>
      <c r="I118" s="11">
        <f t="shared" si="24"/>
        <v>0</v>
      </c>
      <c r="J118" s="11">
        <f t="shared" si="24"/>
        <v>0</v>
      </c>
      <c r="K118" s="11">
        <f t="shared" si="25"/>
        <v>0</v>
      </c>
    </row>
    <row r="119" spans="1:11" ht="29.45" customHeight="1">
      <c r="A119" s="21">
        <v>65</v>
      </c>
      <c r="B119" s="22" t="s">
        <v>180</v>
      </c>
      <c r="C119" s="11">
        <v>2.82</v>
      </c>
      <c r="D119" s="11"/>
      <c r="E119" s="11">
        <f t="shared" si="29"/>
        <v>2.82</v>
      </c>
      <c r="F119" s="11">
        <v>2.82</v>
      </c>
      <c r="G119" s="11"/>
      <c r="H119" s="11">
        <f t="shared" si="30"/>
        <v>2.82</v>
      </c>
      <c r="I119" s="11">
        <f t="shared" si="24"/>
        <v>0</v>
      </c>
      <c r="J119" s="11">
        <f t="shared" si="24"/>
        <v>0</v>
      </c>
      <c r="K119" s="11">
        <f t="shared" si="25"/>
        <v>0</v>
      </c>
    </row>
    <row r="120" spans="1:11" ht="29.45" customHeight="1">
      <c r="A120" s="21">
        <v>66</v>
      </c>
      <c r="B120" s="22" t="s">
        <v>181</v>
      </c>
      <c r="C120" s="11">
        <v>428</v>
      </c>
      <c r="D120" s="11"/>
      <c r="E120" s="11">
        <f t="shared" si="29"/>
        <v>428</v>
      </c>
      <c r="F120" s="11">
        <v>427.77</v>
      </c>
      <c r="G120" s="11"/>
      <c r="H120" s="11">
        <f t="shared" si="30"/>
        <v>427.77</v>
      </c>
      <c r="I120" s="11">
        <f t="shared" si="24"/>
        <v>-0.23000000000001819</v>
      </c>
      <c r="J120" s="11">
        <f t="shared" si="24"/>
        <v>0</v>
      </c>
      <c r="K120" s="11">
        <f t="shared" si="25"/>
        <v>-0.23000000000001819</v>
      </c>
    </row>
    <row r="121" spans="1:11" s="9" customFormat="1" ht="29.45" customHeight="1">
      <c r="A121" s="21">
        <v>67</v>
      </c>
      <c r="B121" s="22" t="s">
        <v>224</v>
      </c>
      <c r="C121" s="11">
        <v>100</v>
      </c>
      <c r="D121" s="11"/>
      <c r="E121" s="11">
        <f t="shared" si="29"/>
        <v>100</v>
      </c>
      <c r="F121" s="11"/>
      <c r="G121" s="11"/>
      <c r="H121" s="11"/>
      <c r="I121" s="11">
        <f t="shared" si="24"/>
        <v>-100</v>
      </c>
      <c r="J121" s="11"/>
      <c r="K121" s="11">
        <f t="shared" si="25"/>
        <v>-100</v>
      </c>
    </row>
    <row r="122" spans="1:11" s="7" customFormat="1" ht="28.5" customHeight="1">
      <c r="A122" s="21">
        <v>68</v>
      </c>
      <c r="B122" s="22" t="s">
        <v>225</v>
      </c>
      <c r="C122" s="11">
        <v>25.2</v>
      </c>
      <c r="D122" s="11">
        <v>184.5</v>
      </c>
      <c r="E122" s="11">
        <f t="shared" si="29"/>
        <v>209.7</v>
      </c>
      <c r="F122" s="11">
        <v>16.670000000000002</v>
      </c>
      <c r="G122" s="11">
        <v>92.25</v>
      </c>
      <c r="H122" s="11">
        <f t="shared" si="30"/>
        <v>108.92</v>
      </c>
      <c r="I122" s="11">
        <f t="shared" si="24"/>
        <v>-8.5299999999999976</v>
      </c>
      <c r="J122" s="11">
        <f t="shared" si="24"/>
        <v>-92.25</v>
      </c>
      <c r="K122" s="11">
        <f t="shared" si="25"/>
        <v>-100.78</v>
      </c>
    </row>
    <row r="123" spans="1:11" s="7" customFormat="1" ht="29.45" customHeight="1">
      <c r="A123" s="21">
        <v>69</v>
      </c>
      <c r="B123" s="22" t="s">
        <v>210</v>
      </c>
      <c r="C123" s="11">
        <v>194.82</v>
      </c>
      <c r="D123" s="11"/>
      <c r="E123" s="11">
        <f t="shared" si="29"/>
        <v>194.82</v>
      </c>
      <c r="F123" s="11">
        <v>157.77000000000001</v>
      </c>
      <c r="G123" s="11"/>
      <c r="H123" s="11">
        <f t="shared" si="30"/>
        <v>157.77000000000001</v>
      </c>
      <c r="I123" s="11">
        <f t="shared" ref="I123:J123" si="31">F123-C123</f>
        <v>-37.049999999999983</v>
      </c>
      <c r="J123" s="11">
        <f t="shared" si="31"/>
        <v>0</v>
      </c>
      <c r="K123" s="11">
        <f t="shared" si="25"/>
        <v>-37.049999999999983</v>
      </c>
    </row>
    <row r="124" spans="1:11" ht="23.65" customHeight="1">
      <c r="A124" s="58" t="s">
        <v>196</v>
      </c>
      <c r="B124" s="49"/>
      <c r="C124" s="49"/>
      <c r="D124" s="49"/>
      <c r="E124" s="49"/>
      <c r="F124" s="49"/>
      <c r="G124" s="49"/>
      <c r="H124" s="49"/>
      <c r="I124" s="49"/>
      <c r="J124" s="49"/>
      <c r="K124" s="49"/>
    </row>
    <row r="125" spans="1:11" s="6" customFormat="1" ht="14.25">
      <c r="A125" s="37">
        <v>4</v>
      </c>
      <c r="B125" s="39" t="s">
        <v>111</v>
      </c>
      <c r="C125" s="57"/>
      <c r="D125" s="57"/>
      <c r="E125" s="57"/>
      <c r="F125" s="57"/>
      <c r="G125" s="57"/>
      <c r="H125" s="57"/>
      <c r="I125" s="57"/>
      <c r="J125" s="57"/>
      <c r="K125" s="57"/>
    </row>
    <row r="126" spans="1:11" ht="44.25" customHeight="1">
      <c r="A126" s="21">
        <v>70</v>
      </c>
      <c r="B126" s="22" t="s">
        <v>228</v>
      </c>
      <c r="C126" s="18">
        <v>97.6</v>
      </c>
      <c r="D126" s="18"/>
      <c r="E126" s="18">
        <f>D126+C126</f>
        <v>97.6</v>
      </c>
      <c r="F126" s="18">
        <v>84.7</v>
      </c>
      <c r="G126" s="18"/>
      <c r="H126" s="18">
        <f>F126+G126</f>
        <v>84.7</v>
      </c>
      <c r="I126" s="18">
        <f>F126-C126</f>
        <v>-12.899999999999991</v>
      </c>
      <c r="J126" s="18">
        <f>G126-D126</f>
        <v>0</v>
      </c>
      <c r="K126" s="18">
        <f>I126+J126</f>
        <v>-12.899999999999991</v>
      </c>
    </row>
    <row r="127" spans="1:11" ht="57" customHeight="1">
      <c r="A127" s="21">
        <v>71</v>
      </c>
      <c r="B127" s="22" t="s">
        <v>226</v>
      </c>
      <c r="C127" s="10">
        <v>99.1</v>
      </c>
      <c r="D127" s="10"/>
      <c r="E127" s="10">
        <f t="shared" ref="E127:E130" si="32">C127+D127</f>
        <v>99.1</v>
      </c>
      <c r="F127" s="10">
        <v>83.58</v>
      </c>
      <c r="G127" s="10"/>
      <c r="H127" s="10">
        <f t="shared" ref="H127:H130" si="33">F127+G127</f>
        <v>83.58</v>
      </c>
      <c r="I127" s="10">
        <f t="shared" ref="I127:J130" si="34">F127-C127</f>
        <v>-15.519999999999996</v>
      </c>
      <c r="J127" s="10">
        <f>G127-D127</f>
        <v>0</v>
      </c>
      <c r="K127" s="10">
        <f t="shared" ref="K127:K130" si="35">I127+J127</f>
        <v>-15.519999999999996</v>
      </c>
    </row>
    <row r="128" spans="1:11" ht="43.9" customHeight="1">
      <c r="A128" s="21">
        <v>72</v>
      </c>
      <c r="B128" s="22" t="s">
        <v>227</v>
      </c>
      <c r="C128" s="10">
        <v>100</v>
      </c>
      <c r="D128" s="10"/>
      <c r="E128" s="10">
        <f t="shared" si="32"/>
        <v>100</v>
      </c>
      <c r="F128" s="10">
        <v>100</v>
      </c>
      <c r="G128" s="10"/>
      <c r="H128" s="10">
        <f t="shared" si="33"/>
        <v>100</v>
      </c>
      <c r="I128" s="10">
        <f t="shared" si="34"/>
        <v>0</v>
      </c>
      <c r="J128" s="10">
        <f t="shared" si="34"/>
        <v>0</v>
      </c>
      <c r="K128" s="10">
        <f t="shared" si="35"/>
        <v>0</v>
      </c>
    </row>
    <row r="129" spans="1:11" ht="51">
      <c r="A129" s="21">
        <v>73</v>
      </c>
      <c r="B129" s="21" t="s">
        <v>188</v>
      </c>
      <c r="C129" s="11">
        <v>99.9</v>
      </c>
      <c r="D129" s="11"/>
      <c r="E129" s="11">
        <f t="shared" si="32"/>
        <v>99.9</v>
      </c>
      <c r="F129" s="11">
        <v>99.61</v>
      </c>
      <c r="G129" s="11"/>
      <c r="H129" s="11">
        <f t="shared" si="33"/>
        <v>99.61</v>
      </c>
      <c r="I129" s="11">
        <f t="shared" si="34"/>
        <v>-0.29000000000000625</v>
      </c>
      <c r="J129" s="11">
        <f t="shared" si="34"/>
        <v>0</v>
      </c>
      <c r="K129" s="11">
        <f t="shared" si="35"/>
        <v>-0.29000000000000625</v>
      </c>
    </row>
    <row r="130" spans="1:11" ht="44.45" customHeight="1">
      <c r="A130" s="21">
        <v>74</v>
      </c>
      <c r="B130" s="21" t="s">
        <v>183</v>
      </c>
      <c r="C130" s="11">
        <v>114.52</v>
      </c>
      <c r="D130" s="11"/>
      <c r="E130" s="11">
        <f t="shared" si="32"/>
        <v>114.52</v>
      </c>
      <c r="F130" s="11">
        <v>97.87</v>
      </c>
      <c r="G130" s="11"/>
      <c r="H130" s="11">
        <f t="shared" si="33"/>
        <v>97.87</v>
      </c>
      <c r="I130" s="11">
        <f t="shared" si="34"/>
        <v>-16.649999999999991</v>
      </c>
      <c r="J130" s="11">
        <f t="shared" si="34"/>
        <v>0</v>
      </c>
      <c r="K130" s="11">
        <f t="shared" si="35"/>
        <v>-16.649999999999991</v>
      </c>
    </row>
    <row r="131" spans="1:11" ht="29.85" customHeight="1">
      <c r="A131" s="21">
        <v>75</v>
      </c>
      <c r="B131" s="21" t="s">
        <v>189</v>
      </c>
      <c r="C131" s="11">
        <v>100</v>
      </c>
      <c r="D131" s="11"/>
      <c r="E131" s="11">
        <f t="shared" ref="E131" si="36">C131+D131</f>
        <v>100</v>
      </c>
      <c r="F131" s="11">
        <v>88.84</v>
      </c>
      <c r="G131" s="11"/>
      <c r="H131" s="11">
        <f t="shared" ref="H131" si="37">F131+G131</f>
        <v>88.84</v>
      </c>
      <c r="I131" s="11">
        <f t="shared" ref="I131" si="38">F131-C131</f>
        <v>-11.159999999999997</v>
      </c>
      <c r="J131" s="11">
        <f t="shared" ref="J131" si="39">G131-D131</f>
        <v>0</v>
      </c>
      <c r="K131" s="11">
        <f t="shared" ref="K131" si="40">I131+J131</f>
        <v>-11.159999999999997</v>
      </c>
    </row>
    <row r="132" spans="1:11" ht="25.15" customHeight="1">
      <c r="A132" s="58" t="s">
        <v>197</v>
      </c>
      <c r="B132" s="49"/>
      <c r="C132" s="49"/>
      <c r="D132" s="49"/>
      <c r="E132" s="49"/>
      <c r="F132" s="49"/>
      <c r="G132" s="49"/>
      <c r="H132" s="49"/>
      <c r="I132" s="49"/>
      <c r="J132" s="49"/>
      <c r="K132" s="49"/>
    </row>
    <row r="133" spans="1:11" ht="33" customHeight="1">
      <c r="A133" s="60" t="s">
        <v>93</v>
      </c>
      <c r="B133" s="61"/>
      <c r="C133" s="61"/>
      <c r="D133" s="61"/>
      <c r="E133" s="61"/>
      <c r="F133" s="61"/>
      <c r="G133" s="61"/>
      <c r="H133" s="61"/>
      <c r="I133" s="61"/>
      <c r="J133" s="61"/>
      <c r="K133" s="61"/>
    </row>
    <row r="134" spans="1:11" ht="14.1" customHeight="1">
      <c r="A134" s="62" t="s">
        <v>211</v>
      </c>
      <c r="B134" s="62"/>
      <c r="C134" s="62"/>
      <c r="D134" s="62"/>
      <c r="E134" s="62"/>
      <c r="F134" s="62"/>
      <c r="G134" s="62"/>
      <c r="H134" s="62"/>
      <c r="I134" s="62"/>
      <c r="J134" s="62"/>
      <c r="K134" s="62"/>
    </row>
    <row r="135" spans="1:11" ht="13.15" customHeight="1">
      <c r="A135" s="63" t="s">
        <v>94</v>
      </c>
      <c r="B135" s="63"/>
      <c r="C135" s="63"/>
      <c r="D135" s="63"/>
      <c r="E135" s="63"/>
      <c r="F135" s="63"/>
      <c r="G135" s="63"/>
      <c r="H135" s="63"/>
      <c r="I135" s="63"/>
      <c r="J135" s="63"/>
      <c r="K135" s="63"/>
    </row>
    <row r="136" spans="1:11" ht="15.75" customHeight="1">
      <c r="A136" s="62" t="s">
        <v>95</v>
      </c>
      <c r="B136" s="62"/>
      <c r="C136" s="62"/>
      <c r="D136" s="62"/>
      <c r="E136" s="62"/>
      <c r="F136" s="62"/>
      <c r="G136" s="62"/>
      <c r="H136" s="62"/>
      <c r="I136" s="62"/>
      <c r="J136" s="62"/>
      <c r="K136" s="62"/>
    </row>
    <row r="137" spans="1:11" ht="17.45" customHeight="1">
      <c r="A137" s="54" t="s">
        <v>36</v>
      </c>
      <c r="B137" s="54"/>
      <c r="C137" s="54"/>
      <c r="D137" s="54"/>
      <c r="E137" s="54"/>
      <c r="F137" s="54"/>
      <c r="G137" s="54"/>
      <c r="H137" s="54"/>
      <c r="I137" s="54"/>
      <c r="J137" s="54"/>
      <c r="K137" s="54"/>
    </row>
    <row r="138" spans="1:11" ht="28.15" customHeight="1">
      <c r="A138" s="49" t="s">
        <v>7</v>
      </c>
      <c r="B138" s="49" t="s">
        <v>8</v>
      </c>
      <c r="C138" s="50" t="s">
        <v>37</v>
      </c>
      <c r="D138" s="50"/>
      <c r="E138" s="50"/>
      <c r="F138" s="50" t="s">
        <v>38</v>
      </c>
      <c r="G138" s="50"/>
      <c r="H138" s="50"/>
      <c r="I138" s="64" t="s">
        <v>96</v>
      </c>
      <c r="J138" s="50"/>
      <c r="K138" s="50"/>
    </row>
    <row r="139" spans="1:11" s="1" customFormat="1" ht="24.75" customHeight="1">
      <c r="A139" s="49"/>
      <c r="B139" s="49"/>
      <c r="C139" s="17" t="s">
        <v>70</v>
      </c>
      <c r="D139" s="17" t="s">
        <v>71</v>
      </c>
      <c r="E139" s="17" t="s">
        <v>72</v>
      </c>
      <c r="F139" s="17" t="s">
        <v>70</v>
      </c>
      <c r="G139" s="17" t="s">
        <v>71</v>
      </c>
      <c r="H139" s="17" t="s">
        <v>72</v>
      </c>
      <c r="I139" s="17" t="s">
        <v>70</v>
      </c>
      <c r="J139" s="17" t="s">
        <v>71</v>
      </c>
      <c r="K139" s="17" t="s">
        <v>72</v>
      </c>
    </row>
    <row r="140" spans="1:11" ht="15">
      <c r="A140" s="21"/>
      <c r="B140" s="21" t="s">
        <v>39</v>
      </c>
      <c r="C140" s="40">
        <v>25938.752</v>
      </c>
      <c r="D140" s="40">
        <f>584.816+3.23128</f>
        <v>588.04728</v>
      </c>
      <c r="E140" s="40">
        <f>C140+D140</f>
        <v>26526.799279999999</v>
      </c>
      <c r="F140" s="40">
        <f>F16</f>
        <v>36154.44</v>
      </c>
      <c r="G140" s="40">
        <f>G16</f>
        <v>731.78599999999994</v>
      </c>
      <c r="H140" s="40">
        <f>F140+G140</f>
        <v>36886.226000000002</v>
      </c>
      <c r="I140" s="40">
        <f>F140/C140*100</f>
        <v>139.3838840049051</v>
      </c>
      <c r="J140" s="40">
        <f>G140/D140*100</f>
        <v>124.44339509571407</v>
      </c>
      <c r="K140" s="40">
        <f>H140/E140*100</f>
        <v>139.05268257452582</v>
      </c>
    </row>
    <row r="141" spans="1:11" ht="28.9" customHeight="1">
      <c r="A141" s="59" t="s">
        <v>97</v>
      </c>
      <c r="B141" s="59"/>
      <c r="C141" s="59"/>
      <c r="D141" s="59"/>
      <c r="E141" s="59"/>
      <c r="F141" s="59"/>
      <c r="G141" s="59"/>
      <c r="H141" s="59"/>
      <c r="I141" s="59"/>
      <c r="J141" s="59"/>
      <c r="K141" s="59"/>
    </row>
    <row r="142" spans="1:11" ht="33.950000000000003" customHeight="1">
      <c r="A142" s="65" t="s">
        <v>212</v>
      </c>
      <c r="B142" s="65"/>
      <c r="C142" s="65"/>
      <c r="D142" s="65"/>
      <c r="E142" s="65"/>
      <c r="F142" s="65"/>
      <c r="G142" s="65"/>
      <c r="H142" s="65"/>
      <c r="I142" s="65"/>
      <c r="J142" s="65"/>
      <c r="K142" s="65"/>
    </row>
    <row r="143" spans="1:11" ht="15">
      <c r="A143" s="21"/>
      <c r="B143" s="21" t="s">
        <v>12</v>
      </c>
      <c r="C143" s="21"/>
      <c r="D143" s="21"/>
      <c r="E143" s="21"/>
      <c r="F143" s="41"/>
      <c r="G143" s="41"/>
      <c r="H143" s="41"/>
      <c r="I143" s="41"/>
      <c r="J143" s="41"/>
      <c r="K143" s="41"/>
    </row>
    <row r="144" spans="1:11" ht="96" customHeight="1">
      <c r="A144" s="18">
        <v>2</v>
      </c>
      <c r="B144" s="22" t="s">
        <v>120</v>
      </c>
      <c r="C144" s="40">
        <v>2801.27</v>
      </c>
      <c r="D144" s="40">
        <v>199.9</v>
      </c>
      <c r="E144" s="40">
        <f t="shared" ref="E144:E151" si="41">C144+D144</f>
        <v>3001.17</v>
      </c>
      <c r="F144" s="40">
        <f>F19</f>
        <v>3185.1410000000001</v>
      </c>
      <c r="G144" s="40">
        <f>G19</f>
        <v>182.59</v>
      </c>
      <c r="H144" s="40">
        <f t="shared" ref="H144:H151" si="42">F144+G144</f>
        <v>3367.7310000000002</v>
      </c>
      <c r="I144" s="40">
        <f>F144/C144*100</f>
        <v>113.70346307210659</v>
      </c>
      <c r="J144" s="40">
        <f>G144/D144*100</f>
        <v>91.340670335167587</v>
      </c>
      <c r="K144" s="40">
        <f>H144/E144*100</f>
        <v>112.21393656473975</v>
      </c>
    </row>
    <row r="145" spans="1:11" ht="42" customHeight="1">
      <c r="A145" s="18">
        <v>3</v>
      </c>
      <c r="B145" s="22" t="s">
        <v>121</v>
      </c>
      <c r="C145" s="40">
        <v>2067.4</v>
      </c>
      <c r="D145" s="40">
        <v>18</v>
      </c>
      <c r="E145" s="40">
        <f t="shared" si="41"/>
        <v>2085.4</v>
      </c>
      <c r="F145" s="40">
        <f t="shared" ref="F145:G151" si="43">F20</f>
        <v>3895.9</v>
      </c>
      <c r="G145" s="40">
        <f t="shared" si="43"/>
        <v>125.9</v>
      </c>
      <c r="H145" s="40">
        <f t="shared" si="42"/>
        <v>4021.8</v>
      </c>
      <c r="I145" s="40">
        <f t="shared" ref="I145:I151" si="44">F145/C145*100</f>
        <v>188.44442294669633</v>
      </c>
      <c r="J145" s="40">
        <f t="shared" ref="J145:J151" si="45">G145/D145*100</f>
        <v>699.44444444444446</v>
      </c>
      <c r="K145" s="40">
        <f t="shared" ref="K145:K151" si="46">H145/E145*100</f>
        <v>192.85508775294909</v>
      </c>
    </row>
    <row r="146" spans="1:11" ht="63.75">
      <c r="A146" s="18">
        <v>4</v>
      </c>
      <c r="B146" s="22" t="s">
        <v>122</v>
      </c>
      <c r="C146" s="40">
        <v>2755.5</v>
      </c>
      <c r="D146" s="40"/>
      <c r="E146" s="40">
        <f t="shared" si="41"/>
        <v>2755.5</v>
      </c>
      <c r="F146" s="40">
        <f t="shared" si="43"/>
        <v>4281</v>
      </c>
      <c r="G146" s="40">
        <f t="shared" si="43"/>
        <v>0</v>
      </c>
      <c r="H146" s="40">
        <f t="shared" si="42"/>
        <v>4281</v>
      </c>
      <c r="I146" s="40">
        <f t="shared" si="44"/>
        <v>155.3620032661949</v>
      </c>
      <c r="J146" s="40"/>
      <c r="K146" s="40">
        <f t="shared" si="46"/>
        <v>155.3620032661949</v>
      </c>
    </row>
    <row r="147" spans="1:11" ht="25.5">
      <c r="A147" s="18">
        <v>5</v>
      </c>
      <c r="B147" s="22" t="s">
        <v>123</v>
      </c>
      <c r="C147" s="40">
        <v>248.34</v>
      </c>
      <c r="D147" s="40"/>
      <c r="E147" s="40">
        <f t="shared" si="41"/>
        <v>248.34</v>
      </c>
      <c r="F147" s="40">
        <f t="shared" si="43"/>
        <v>524.56500000000005</v>
      </c>
      <c r="G147" s="40">
        <f t="shared" si="43"/>
        <v>238.79599999999999</v>
      </c>
      <c r="H147" s="40">
        <f t="shared" si="42"/>
        <v>763.3610000000001</v>
      </c>
      <c r="I147" s="40">
        <f t="shared" si="44"/>
        <v>211.22855762261418</v>
      </c>
      <c r="J147" s="40"/>
      <c r="K147" s="40">
        <f t="shared" si="46"/>
        <v>307.38543931706539</v>
      </c>
    </row>
    <row r="148" spans="1:11" ht="51">
      <c r="A148" s="18">
        <v>6</v>
      </c>
      <c r="B148" s="22" t="s">
        <v>124</v>
      </c>
      <c r="C148" s="40">
        <v>11448.37</v>
      </c>
      <c r="D148" s="40"/>
      <c r="E148" s="40">
        <f t="shared" si="41"/>
        <v>11448.37</v>
      </c>
      <c r="F148" s="40">
        <f t="shared" si="43"/>
        <v>17573.87</v>
      </c>
      <c r="G148" s="40">
        <f t="shared" si="43"/>
        <v>0</v>
      </c>
      <c r="H148" s="40">
        <f t="shared" si="42"/>
        <v>17573.87</v>
      </c>
      <c r="I148" s="40">
        <f t="shared" si="44"/>
        <v>153.50543352459781</v>
      </c>
      <c r="J148" s="40"/>
      <c r="K148" s="40">
        <f t="shared" si="46"/>
        <v>153.50543352459781</v>
      </c>
    </row>
    <row r="149" spans="1:11" ht="63.75">
      <c r="A149" s="18">
        <v>7</v>
      </c>
      <c r="B149" s="22" t="s">
        <v>125</v>
      </c>
      <c r="C149" s="40">
        <v>5034.82</v>
      </c>
      <c r="D149" s="40"/>
      <c r="E149" s="40">
        <f t="shared" si="41"/>
        <v>5034.82</v>
      </c>
      <c r="F149" s="40">
        <f t="shared" si="43"/>
        <v>4930.5789999999997</v>
      </c>
      <c r="G149" s="40">
        <f t="shared" si="43"/>
        <v>0</v>
      </c>
      <c r="H149" s="40">
        <f t="shared" si="42"/>
        <v>4930.5789999999997</v>
      </c>
      <c r="I149" s="40">
        <f t="shared" si="44"/>
        <v>97.929598277594835</v>
      </c>
      <c r="J149" s="40"/>
      <c r="K149" s="40">
        <f t="shared" si="46"/>
        <v>97.929598277594835</v>
      </c>
    </row>
    <row r="150" spans="1:11" ht="25.5">
      <c r="A150" s="18">
        <v>8</v>
      </c>
      <c r="B150" s="22" t="s">
        <v>190</v>
      </c>
      <c r="C150" s="40">
        <v>878.21</v>
      </c>
      <c r="D150" s="40">
        <v>135</v>
      </c>
      <c r="E150" s="40">
        <f t="shared" si="41"/>
        <v>1013.21</v>
      </c>
      <c r="F150" s="40">
        <f t="shared" si="43"/>
        <v>816.77</v>
      </c>
      <c r="G150" s="40">
        <f t="shared" si="43"/>
        <v>184.5</v>
      </c>
      <c r="H150" s="40">
        <f t="shared" si="42"/>
        <v>1001.27</v>
      </c>
      <c r="I150" s="40">
        <f t="shared" si="44"/>
        <v>93.003951218956743</v>
      </c>
      <c r="J150" s="40">
        <f t="shared" si="45"/>
        <v>136.66666666666666</v>
      </c>
      <c r="K150" s="40">
        <f t="shared" si="46"/>
        <v>98.821567098627128</v>
      </c>
    </row>
    <row r="151" spans="1:11" s="7" customFormat="1" ht="35.25" customHeight="1">
      <c r="A151" s="18">
        <v>9</v>
      </c>
      <c r="B151" s="22" t="str">
        <f>B26</f>
        <v xml:space="preserve">Забезпечення виконання проектів переможців громадського бюджету </v>
      </c>
      <c r="C151" s="40">
        <v>704.85</v>
      </c>
      <c r="D151" s="40">
        <v>235.15</v>
      </c>
      <c r="E151" s="40">
        <f t="shared" si="41"/>
        <v>940</v>
      </c>
      <c r="F151" s="40">
        <f t="shared" si="43"/>
        <v>946.61</v>
      </c>
      <c r="G151" s="40">
        <f t="shared" si="43"/>
        <v>0</v>
      </c>
      <c r="H151" s="40">
        <f t="shared" si="42"/>
        <v>946.61</v>
      </c>
      <c r="I151" s="40">
        <f t="shared" si="44"/>
        <v>134.29949634674043</v>
      </c>
      <c r="J151" s="40">
        <f t="shared" si="45"/>
        <v>0</v>
      </c>
      <c r="K151" s="40">
        <f t="shared" si="46"/>
        <v>100.70319148936171</v>
      </c>
    </row>
    <row r="152" spans="1:11" ht="30.6" customHeight="1">
      <c r="A152" s="66" t="s">
        <v>99</v>
      </c>
      <c r="B152" s="50"/>
      <c r="C152" s="50"/>
      <c r="D152" s="50"/>
      <c r="E152" s="50"/>
      <c r="F152" s="50"/>
      <c r="G152" s="50"/>
      <c r="H152" s="50"/>
      <c r="I152" s="50"/>
      <c r="J152" s="50"/>
      <c r="K152" s="50"/>
    </row>
    <row r="153" spans="1:11" ht="20.65" customHeight="1">
      <c r="A153" s="67" t="s">
        <v>117</v>
      </c>
      <c r="B153" s="67"/>
      <c r="C153" s="67"/>
      <c r="D153" s="67"/>
      <c r="E153" s="67"/>
      <c r="F153" s="67"/>
      <c r="G153" s="67"/>
      <c r="H153" s="67"/>
      <c r="I153" s="67"/>
      <c r="J153" s="67"/>
      <c r="K153" s="67"/>
    </row>
    <row r="154" spans="1:11" s="6" customFormat="1" ht="14.25">
      <c r="A154" s="37" t="s">
        <v>87</v>
      </c>
      <c r="B154" s="37" t="s">
        <v>88</v>
      </c>
      <c r="C154" s="18"/>
      <c r="D154" s="18"/>
      <c r="E154" s="18"/>
      <c r="F154" s="18"/>
      <c r="G154" s="18"/>
      <c r="H154" s="18"/>
      <c r="I154" s="42"/>
      <c r="J154" s="42"/>
      <c r="K154" s="42"/>
    </row>
    <row r="155" spans="1:11" ht="25.5">
      <c r="A155" s="21">
        <v>1</v>
      </c>
      <c r="B155" s="22" t="s">
        <v>127</v>
      </c>
      <c r="C155" s="11">
        <v>1339</v>
      </c>
      <c r="D155" s="11">
        <v>0</v>
      </c>
      <c r="E155" s="11">
        <f t="shared" ref="E155:E176" si="47">C155+D155</f>
        <v>1339</v>
      </c>
      <c r="F155" s="11">
        <f>F51</f>
        <v>439</v>
      </c>
      <c r="G155" s="11">
        <f>G51</f>
        <v>0</v>
      </c>
      <c r="H155" s="11">
        <f t="shared" ref="H155:H180" si="48">F155+G155</f>
        <v>439</v>
      </c>
      <c r="I155" s="11">
        <f>F155/C155*100</f>
        <v>32.785660941000749</v>
      </c>
      <c r="J155" s="11"/>
      <c r="K155" s="11">
        <f>H155/E155*100</f>
        <v>32.785660941000749</v>
      </c>
    </row>
    <row r="156" spans="1:11" ht="38.25">
      <c r="A156" s="21">
        <v>2</v>
      </c>
      <c r="B156" s="22" t="s">
        <v>128</v>
      </c>
      <c r="C156" s="11">
        <v>1129.3699999999999</v>
      </c>
      <c r="D156" s="11">
        <f>196.66+3.23128</f>
        <v>199.89127999999999</v>
      </c>
      <c r="E156" s="11">
        <f t="shared" si="47"/>
        <v>1329.2612799999999</v>
      </c>
      <c r="F156" s="11">
        <f t="shared" ref="F156:G156" si="49">F52</f>
        <v>1771.15</v>
      </c>
      <c r="G156" s="11">
        <f t="shared" si="49"/>
        <v>182.59</v>
      </c>
      <c r="H156" s="11">
        <f t="shared" si="48"/>
        <v>1953.74</v>
      </c>
      <c r="I156" s="11">
        <f t="shared" ref="I156:J180" si="50">F156/C156*100</f>
        <v>156.82637222522294</v>
      </c>
      <c r="J156" s="11">
        <f>G156/D156*100</f>
        <v>91.344654954433238</v>
      </c>
      <c r="K156" s="11">
        <f t="shared" ref="K156:K214" si="51">H156/E156*100</f>
        <v>146.97938090846972</v>
      </c>
    </row>
    <row r="157" spans="1:11" ht="25.5">
      <c r="A157" s="21">
        <v>3</v>
      </c>
      <c r="B157" s="22" t="s">
        <v>187</v>
      </c>
      <c r="C157" s="11">
        <v>45</v>
      </c>
      <c r="D157" s="11"/>
      <c r="E157" s="11">
        <f t="shared" si="47"/>
        <v>45</v>
      </c>
      <c r="F157" s="11"/>
      <c r="G157" s="11"/>
      <c r="H157" s="11">
        <f t="shared" si="48"/>
        <v>0</v>
      </c>
      <c r="I157" s="11">
        <f t="shared" si="50"/>
        <v>0</v>
      </c>
      <c r="J157" s="11"/>
      <c r="K157" s="11">
        <f t="shared" si="51"/>
        <v>0</v>
      </c>
    </row>
    <row r="158" spans="1:11" ht="24" customHeight="1">
      <c r="A158" s="21">
        <v>4</v>
      </c>
      <c r="B158" s="22" t="str">
        <f>B53</f>
        <v>обсяг видатків на придбання контейнерів та огорож контейнерних майданчиків та турнікетів</v>
      </c>
      <c r="C158" s="11">
        <v>332.9</v>
      </c>
      <c r="D158" s="11"/>
      <c r="E158" s="11">
        <f t="shared" si="47"/>
        <v>332.9</v>
      </c>
      <c r="F158" s="11">
        <v>1131.7</v>
      </c>
      <c r="G158" s="11"/>
      <c r="H158" s="11">
        <f t="shared" si="48"/>
        <v>1131.7</v>
      </c>
      <c r="I158" s="11">
        <f t="shared" si="50"/>
        <v>339.95193751877446</v>
      </c>
      <c r="J158" s="11"/>
      <c r="K158" s="11">
        <f t="shared" si="51"/>
        <v>339.95193751877446</v>
      </c>
    </row>
    <row r="159" spans="1:11" ht="25.5">
      <c r="A159" s="21">
        <v>5</v>
      </c>
      <c r="B159" s="22" t="s">
        <v>129</v>
      </c>
      <c r="C159" s="11">
        <v>1112</v>
      </c>
      <c r="D159" s="11"/>
      <c r="E159" s="10">
        <f t="shared" si="47"/>
        <v>1112</v>
      </c>
      <c r="F159" s="11">
        <f>F54</f>
        <v>1940.9</v>
      </c>
      <c r="G159" s="11">
        <f>G54</f>
        <v>0</v>
      </c>
      <c r="H159" s="10">
        <f>F159+G159</f>
        <v>1940.9</v>
      </c>
      <c r="I159" s="11">
        <f t="shared" si="50"/>
        <v>174.54136690647485</v>
      </c>
      <c r="J159" s="11"/>
      <c r="K159" s="11">
        <f t="shared" si="51"/>
        <v>174.54136690647485</v>
      </c>
    </row>
    <row r="160" spans="1:11" ht="30" customHeight="1">
      <c r="A160" s="21">
        <v>6</v>
      </c>
      <c r="B160" s="22" t="str">
        <f>B55</f>
        <v>Обсяг видатків на викошування газонів,доглядання клумб та парків</v>
      </c>
      <c r="C160" s="11">
        <v>916.4</v>
      </c>
      <c r="D160" s="11"/>
      <c r="E160" s="10">
        <f t="shared" si="47"/>
        <v>916.4</v>
      </c>
      <c r="F160" s="11">
        <f t="shared" ref="F160:G161" si="52">F55</f>
        <v>1805</v>
      </c>
      <c r="G160" s="11">
        <f t="shared" si="52"/>
        <v>125.9</v>
      </c>
      <c r="H160" s="10">
        <f t="shared" si="48"/>
        <v>1930.9</v>
      </c>
      <c r="I160" s="11">
        <f t="shared" si="50"/>
        <v>196.96639022261022</v>
      </c>
      <c r="J160" s="11"/>
      <c r="K160" s="11">
        <f t="shared" si="51"/>
        <v>210.70493234395462</v>
      </c>
    </row>
    <row r="161" spans="1:11">
      <c r="A161" s="21">
        <v>7</v>
      </c>
      <c r="B161" s="22" t="s">
        <v>205</v>
      </c>
      <c r="C161" s="11">
        <v>39</v>
      </c>
      <c r="D161" s="11">
        <v>18</v>
      </c>
      <c r="E161" s="10">
        <f t="shared" si="47"/>
        <v>57</v>
      </c>
      <c r="F161" s="11">
        <f t="shared" si="52"/>
        <v>0</v>
      </c>
      <c r="G161" s="11">
        <f>F161</f>
        <v>0</v>
      </c>
      <c r="H161" s="10">
        <f t="shared" si="48"/>
        <v>0</v>
      </c>
      <c r="I161" s="11">
        <f t="shared" si="50"/>
        <v>0</v>
      </c>
      <c r="J161" s="11">
        <f t="shared" ref="J161:J180" si="53">G161/D161*100</f>
        <v>0</v>
      </c>
      <c r="K161" s="11">
        <f t="shared" si="51"/>
        <v>0</v>
      </c>
    </row>
    <row r="162" spans="1:11" ht="25.5">
      <c r="A162" s="21">
        <v>8</v>
      </c>
      <c r="B162" s="22" t="s">
        <v>130</v>
      </c>
      <c r="C162" s="11"/>
      <c r="D162" s="11"/>
      <c r="E162" s="10">
        <f t="shared" si="47"/>
        <v>0</v>
      </c>
      <c r="F162" s="11">
        <v>0</v>
      </c>
      <c r="G162" s="11">
        <f>F162</f>
        <v>0</v>
      </c>
      <c r="H162" s="10">
        <f t="shared" si="48"/>
        <v>0</v>
      </c>
      <c r="I162" s="11">
        <v>0</v>
      </c>
      <c r="J162" s="11">
        <v>0</v>
      </c>
      <c r="K162" s="11">
        <v>0</v>
      </c>
    </row>
    <row r="163" spans="1:11" ht="25.5">
      <c r="A163" s="21">
        <v>9</v>
      </c>
      <c r="B163" s="22" t="s">
        <v>131</v>
      </c>
      <c r="C163" s="11">
        <v>522</v>
      </c>
      <c r="D163" s="11"/>
      <c r="E163" s="10">
        <f t="shared" si="47"/>
        <v>522</v>
      </c>
      <c r="F163" s="11">
        <f>F57</f>
        <v>89</v>
      </c>
      <c r="G163" s="11"/>
      <c r="H163" s="10">
        <f t="shared" si="48"/>
        <v>89</v>
      </c>
      <c r="I163" s="11">
        <f t="shared" si="50"/>
        <v>17.049808429118773</v>
      </c>
      <c r="J163" s="11"/>
      <c r="K163" s="11">
        <f t="shared" si="51"/>
        <v>17.049808429118773</v>
      </c>
    </row>
    <row r="164" spans="1:11" ht="25.5">
      <c r="A164" s="21">
        <v>10</v>
      </c>
      <c r="B164" s="22" t="s">
        <v>132</v>
      </c>
      <c r="C164" s="11">
        <v>1994.5</v>
      </c>
      <c r="D164" s="11"/>
      <c r="E164" s="10">
        <f t="shared" si="47"/>
        <v>1994.5</v>
      </c>
      <c r="F164" s="11">
        <f t="shared" ref="F164" si="54">F58</f>
        <v>3842</v>
      </c>
      <c r="G164" s="11"/>
      <c r="H164" s="10">
        <f t="shared" si="48"/>
        <v>3842</v>
      </c>
      <c r="I164" s="11">
        <f t="shared" si="50"/>
        <v>192.62973176234647</v>
      </c>
      <c r="J164" s="11"/>
      <c r="K164" s="11">
        <f t="shared" si="51"/>
        <v>192.62973176234647</v>
      </c>
    </row>
    <row r="165" spans="1:11" ht="14.45" customHeight="1">
      <c r="A165" s="21">
        <v>11</v>
      </c>
      <c r="B165" s="22" t="s">
        <v>133</v>
      </c>
      <c r="C165" s="11">
        <v>239</v>
      </c>
      <c r="D165" s="11"/>
      <c r="E165" s="10">
        <f t="shared" si="47"/>
        <v>239</v>
      </c>
      <c r="F165" s="11">
        <v>300</v>
      </c>
      <c r="G165" s="11"/>
      <c r="H165" s="10">
        <f t="shared" si="48"/>
        <v>300</v>
      </c>
      <c r="I165" s="11">
        <f t="shared" si="50"/>
        <v>125.52301255230125</v>
      </c>
      <c r="J165" s="11"/>
      <c r="K165" s="11">
        <f t="shared" si="51"/>
        <v>125.52301255230125</v>
      </c>
    </row>
    <row r="166" spans="1:11" ht="37.5" customHeight="1">
      <c r="A166" s="21">
        <v>12</v>
      </c>
      <c r="B166" s="21" t="s">
        <v>134</v>
      </c>
      <c r="C166" s="11">
        <v>198.34</v>
      </c>
      <c r="D166" s="11"/>
      <c r="E166" s="11">
        <f t="shared" si="47"/>
        <v>198.34</v>
      </c>
      <c r="F166" s="11">
        <f>F60</f>
        <v>395.57</v>
      </c>
      <c r="G166" s="11"/>
      <c r="H166" s="11">
        <f t="shared" si="48"/>
        <v>395.57</v>
      </c>
      <c r="I166" s="11">
        <f t="shared" si="50"/>
        <v>199.44035494605222</v>
      </c>
      <c r="J166" s="11"/>
      <c r="K166" s="11">
        <f t="shared" si="51"/>
        <v>199.44035494605222</v>
      </c>
    </row>
    <row r="167" spans="1:11" ht="25.5">
      <c r="A167" s="21">
        <v>13</v>
      </c>
      <c r="B167" s="21" t="s">
        <v>135</v>
      </c>
      <c r="C167" s="11">
        <v>50</v>
      </c>
      <c r="D167" s="11"/>
      <c r="E167" s="11">
        <f t="shared" si="47"/>
        <v>50</v>
      </c>
      <c r="F167" s="11">
        <f>F61</f>
        <v>80</v>
      </c>
      <c r="G167" s="11">
        <f>G61</f>
        <v>238.8</v>
      </c>
      <c r="H167" s="11">
        <f t="shared" si="48"/>
        <v>318.8</v>
      </c>
      <c r="I167" s="11">
        <f t="shared" si="50"/>
        <v>160</v>
      </c>
      <c r="J167" s="11">
        <v>100</v>
      </c>
      <c r="K167" s="11">
        <f t="shared" si="51"/>
        <v>637.6</v>
      </c>
    </row>
    <row r="168" spans="1:11" ht="26.45" customHeight="1">
      <c r="A168" s="21">
        <v>14</v>
      </c>
      <c r="B168" s="21" t="s">
        <v>136</v>
      </c>
      <c r="C168" s="11">
        <v>712.33</v>
      </c>
      <c r="D168" s="11"/>
      <c r="E168" s="10">
        <f t="shared" si="47"/>
        <v>712.33</v>
      </c>
      <c r="F168" s="11">
        <f>F62</f>
        <v>1195.04</v>
      </c>
      <c r="G168" s="11"/>
      <c r="H168" s="10">
        <f t="shared" si="48"/>
        <v>1195.04</v>
      </c>
      <c r="I168" s="11">
        <f t="shared" si="50"/>
        <v>167.76494040683389</v>
      </c>
      <c r="J168" s="11"/>
      <c r="K168" s="11">
        <f t="shared" si="51"/>
        <v>167.76494040683389</v>
      </c>
    </row>
    <row r="169" spans="1:11" ht="38.25">
      <c r="A169" s="21">
        <v>15</v>
      </c>
      <c r="B169" s="21" t="s">
        <v>137</v>
      </c>
      <c r="C169" s="11">
        <v>9989.43</v>
      </c>
      <c r="D169" s="11"/>
      <c r="E169" s="10">
        <f t="shared" si="47"/>
        <v>9989.43</v>
      </c>
      <c r="F169" s="11">
        <f t="shared" ref="F169:F176" si="55">F63</f>
        <v>14871.12</v>
      </c>
      <c r="G169" s="11"/>
      <c r="H169" s="10">
        <f t="shared" si="48"/>
        <v>14871.12</v>
      </c>
      <c r="I169" s="11">
        <f t="shared" si="50"/>
        <v>148.86855406164315</v>
      </c>
      <c r="J169" s="11"/>
      <c r="K169" s="11">
        <f t="shared" si="51"/>
        <v>148.86855406164315</v>
      </c>
    </row>
    <row r="170" spans="1:11">
      <c r="A170" s="21">
        <v>16</v>
      </c>
      <c r="B170" s="21" t="s">
        <v>138</v>
      </c>
      <c r="C170" s="11">
        <v>746.61</v>
      </c>
      <c r="D170" s="11"/>
      <c r="E170" s="10">
        <f t="shared" si="47"/>
        <v>746.61</v>
      </c>
      <c r="F170" s="11">
        <f t="shared" si="55"/>
        <v>1600</v>
      </c>
      <c r="G170" s="11"/>
      <c r="H170" s="10">
        <f t="shared" si="48"/>
        <v>1600</v>
      </c>
      <c r="I170" s="11">
        <f t="shared" si="50"/>
        <v>214.30197827513692</v>
      </c>
      <c r="J170" s="11"/>
      <c r="K170" s="11">
        <f t="shared" si="51"/>
        <v>214.30197827513692</v>
      </c>
    </row>
    <row r="171" spans="1:11">
      <c r="A171" s="21">
        <v>17</v>
      </c>
      <c r="B171" s="21" t="s">
        <v>139</v>
      </c>
      <c r="C171" s="11">
        <v>5033.51</v>
      </c>
      <c r="D171" s="11"/>
      <c r="E171" s="10">
        <f t="shared" si="47"/>
        <v>5033.51</v>
      </c>
      <c r="F171" s="11">
        <f t="shared" si="55"/>
        <v>4926.12</v>
      </c>
      <c r="G171" s="11"/>
      <c r="H171" s="10">
        <f t="shared" si="48"/>
        <v>4926.12</v>
      </c>
      <c r="I171" s="11">
        <f t="shared" si="50"/>
        <v>97.866498725541419</v>
      </c>
      <c r="J171" s="11"/>
      <c r="K171" s="11">
        <f t="shared" si="51"/>
        <v>97.866498725541419</v>
      </c>
    </row>
    <row r="172" spans="1:11" ht="25.5">
      <c r="A172" s="21">
        <v>18</v>
      </c>
      <c r="B172" s="21" t="s">
        <v>140</v>
      </c>
      <c r="C172" s="11">
        <v>1.31</v>
      </c>
      <c r="D172" s="11"/>
      <c r="E172" s="10">
        <f t="shared" si="47"/>
        <v>1.31</v>
      </c>
      <c r="F172" s="11">
        <f t="shared" si="55"/>
        <v>4.46</v>
      </c>
      <c r="G172" s="11"/>
      <c r="H172" s="10">
        <f t="shared" si="48"/>
        <v>4.46</v>
      </c>
      <c r="I172" s="11">
        <f t="shared" si="50"/>
        <v>340.45801526717554</v>
      </c>
      <c r="J172" s="11"/>
      <c r="K172" s="11">
        <f t="shared" si="51"/>
        <v>340.45801526717554</v>
      </c>
    </row>
    <row r="173" spans="1:11">
      <c r="A173" s="21">
        <v>19</v>
      </c>
      <c r="B173" s="21" t="s">
        <v>141</v>
      </c>
      <c r="C173" s="11">
        <v>85</v>
      </c>
      <c r="D173" s="11"/>
      <c r="E173" s="11">
        <f t="shared" si="47"/>
        <v>85</v>
      </c>
      <c r="F173" s="11">
        <f t="shared" si="55"/>
        <v>89</v>
      </c>
      <c r="G173" s="11"/>
      <c r="H173" s="11">
        <f t="shared" si="48"/>
        <v>89</v>
      </c>
      <c r="I173" s="11">
        <f t="shared" si="50"/>
        <v>104.70588235294119</v>
      </c>
      <c r="J173" s="11"/>
      <c r="K173" s="11">
        <f t="shared" si="51"/>
        <v>104.70588235294119</v>
      </c>
    </row>
    <row r="174" spans="1:11" ht="14.1" customHeight="1">
      <c r="A174" s="21">
        <v>20</v>
      </c>
      <c r="B174" s="21" t="s">
        <v>142</v>
      </c>
      <c r="C174" s="11">
        <v>14</v>
      </c>
      <c r="D174" s="11"/>
      <c r="E174" s="11">
        <f t="shared" si="47"/>
        <v>14</v>
      </c>
      <c r="F174" s="11">
        <f t="shared" si="55"/>
        <v>50</v>
      </c>
      <c r="G174" s="11"/>
      <c r="H174" s="11">
        <f t="shared" si="48"/>
        <v>50</v>
      </c>
      <c r="I174" s="11">
        <f t="shared" si="50"/>
        <v>357.14285714285717</v>
      </c>
      <c r="J174" s="11"/>
      <c r="K174" s="11">
        <f t="shared" si="51"/>
        <v>357.14285714285717</v>
      </c>
    </row>
    <row r="175" spans="1:11" ht="25.5">
      <c r="A175" s="21">
        <v>21</v>
      </c>
      <c r="B175" s="21" t="s">
        <v>238</v>
      </c>
      <c r="C175" s="11">
        <v>559.20000000000005</v>
      </c>
      <c r="D175" s="11"/>
      <c r="E175" s="11">
        <f t="shared" si="47"/>
        <v>559.20000000000005</v>
      </c>
      <c r="F175" s="11">
        <f t="shared" si="55"/>
        <v>200</v>
      </c>
      <c r="G175" s="11"/>
      <c r="H175" s="11">
        <f t="shared" si="48"/>
        <v>200</v>
      </c>
      <c r="I175" s="11">
        <f t="shared" si="50"/>
        <v>35.765379113018597</v>
      </c>
      <c r="J175" s="11"/>
      <c r="K175" s="11">
        <f t="shared" si="51"/>
        <v>35.765379113018597</v>
      </c>
    </row>
    <row r="176" spans="1:11" ht="25.5">
      <c r="A176" s="21">
        <v>22</v>
      </c>
      <c r="B176" s="21" t="s">
        <v>143</v>
      </c>
      <c r="C176" s="11">
        <v>175.05</v>
      </c>
      <c r="D176" s="11">
        <v>110</v>
      </c>
      <c r="E176" s="11">
        <f t="shared" si="47"/>
        <v>285.05</v>
      </c>
      <c r="F176" s="11">
        <f t="shared" si="55"/>
        <v>427.77</v>
      </c>
      <c r="G176" s="11"/>
      <c r="H176" s="11">
        <f t="shared" si="48"/>
        <v>427.77</v>
      </c>
      <c r="I176" s="11">
        <f t="shared" si="50"/>
        <v>244.3701799485861</v>
      </c>
      <c r="J176" s="11"/>
      <c r="K176" s="11">
        <f t="shared" si="51"/>
        <v>150.06840905104366</v>
      </c>
    </row>
    <row r="177" spans="1:11" s="9" customFormat="1">
      <c r="A177" s="21">
        <v>23</v>
      </c>
      <c r="B177" s="21" t="s">
        <v>206</v>
      </c>
      <c r="C177" s="11"/>
      <c r="D177" s="11">
        <v>25</v>
      </c>
      <c r="E177" s="11">
        <f>D177</f>
        <v>25</v>
      </c>
      <c r="F177" s="11"/>
      <c r="G177" s="11"/>
      <c r="H177" s="11"/>
      <c r="I177" s="11"/>
      <c r="J177" s="11">
        <f t="shared" si="50"/>
        <v>0</v>
      </c>
      <c r="K177" s="11"/>
    </row>
    <row r="178" spans="1:11" s="7" customFormat="1" ht="26.25" customHeight="1">
      <c r="A178" s="21">
        <v>24</v>
      </c>
      <c r="B178" s="21" t="str">
        <f>B71</f>
        <v>обсяг видатків на демонтаж об`єктів незавершеного будівництва</v>
      </c>
      <c r="C178" s="11"/>
      <c r="D178" s="11"/>
      <c r="E178" s="11"/>
      <c r="F178" s="11">
        <v>0</v>
      </c>
      <c r="G178" s="11"/>
      <c r="H178" s="11">
        <f t="shared" si="48"/>
        <v>0</v>
      </c>
      <c r="I178" s="11">
        <v>0</v>
      </c>
      <c r="J178" s="11"/>
      <c r="K178" s="11">
        <v>0</v>
      </c>
    </row>
    <row r="179" spans="1:11" s="8" customFormat="1" ht="25.5">
      <c r="A179" s="21">
        <v>25</v>
      </c>
      <c r="B179" s="21" t="str">
        <f>B72</f>
        <v>Обсяг видатків на програму розвитку інвестиційної діяльності</v>
      </c>
      <c r="C179" s="11"/>
      <c r="D179" s="11"/>
      <c r="E179" s="11">
        <f>C179</f>
        <v>0</v>
      </c>
      <c r="F179" s="11">
        <v>50</v>
      </c>
      <c r="G179" s="11">
        <v>184.5</v>
      </c>
      <c r="H179" s="11">
        <f>F179+G179</f>
        <v>234.5</v>
      </c>
      <c r="I179" s="11">
        <v>100</v>
      </c>
      <c r="J179" s="11">
        <v>100</v>
      </c>
      <c r="K179" s="11">
        <v>100</v>
      </c>
    </row>
    <row r="180" spans="1:11">
      <c r="A180" s="21">
        <v>26</v>
      </c>
      <c r="B180" s="22" t="s">
        <v>207</v>
      </c>
      <c r="C180" s="11">
        <v>704.85</v>
      </c>
      <c r="D180" s="11">
        <v>235.15</v>
      </c>
      <c r="E180" s="11">
        <f>C180+D180</f>
        <v>940</v>
      </c>
      <c r="F180" s="11">
        <v>946.61</v>
      </c>
      <c r="G180" s="11"/>
      <c r="H180" s="11">
        <f t="shared" si="48"/>
        <v>946.61</v>
      </c>
      <c r="I180" s="11">
        <f t="shared" si="50"/>
        <v>134.29949634674043</v>
      </c>
      <c r="J180" s="11">
        <f t="shared" si="53"/>
        <v>0</v>
      </c>
      <c r="K180" s="11">
        <f t="shared" si="51"/>
        <v>100.70319148936171</v>
      </c>
    </row>
    <row r="181" spans="1:11" s="6" customFormat="1" ht="14.25">
      <c r="A181" s="37" t="s">
        <v>89</v>
      </c>
      <c r="B181" s="37" t="s">
        <v>90</v>
      </c>
      <c r="C181" s="43"/>
      <c r="D181" s="43"/>
      <c r="E181" s="18"/>
      <c r="F181" s="43"/>
      <c r="G181" s="43"/>
      <c r="H181" s="43"/>
      <c r="I181" s="40"/>
      <c r="J181" s="40"/>
      <c r="K181" s="11"/>
    </row>
    <row r="182" spans="1:11" ht="25.5">
      <c r="A182" s="21">
        <v>27</v>
      </c>
      <c r="B182" s="22" t="s">
        <v>144</v>
      </c>
      <c r="C182" s="11">
        <v>837</v>
      </c>
      <c r="D182" s="11"/>
      <c r="E182" s="10">
        <f t="shared" ref="E182:E207" si="56">C182+D182</f>
        <v>837</v>
      </c>
      <c r="F182" s="11">
        <f>F76</f>
        <v>274</v>
      </c>
      <c r="G182" s="11">
        <f>G76</f>
        <v>0</v>
      </c>
      <c r="H182" s="11">
        <f>F182+G182</f>
        <v>274</v>
      </c>
      <c r="I182" s="11">
        <f>F182/C182*100</f>
        <v>32.735961768219838</v>
      </c>
      <c r="J182" s="11"/>
      <c r="K182" s="11">
        <f t="shared" si="51"/>
        <v>32.735961768219838</v>
      </c>
    </row>
    <row r="183" spans="1:11" ht="38.25">
      <c r="A183" s="21">
        <v>28</v>
      </c>
      <c r="B183" s="22" t="s">
        <v>145</v>
      </c>
      <c r="C183" s="11">
        <v>78.319999999999993</v>
      </c>
      <c r="D183" s="11">
        <v>14</v>
      </c>
      <c r="E183" s="10">
        <f t="shared" si="56"/>
        <v>92.32</v>
      </c>
      <c r="F183" s="11">
        <f t="shared" ref="F183:G184" si="57">F77</f>
        <v>58.63</v>
      </c>
      <c r="G183" s="11">
        <f t="shared" si="57"/>
        <v>14.61</v>
      </c>
      <c r="H183" s="11">
        <f>F183+G183</f>
        <v>73.240000000000009</v>
      </c>
      <c r="I183" s="11">
        <f t="shared" ref="I183:I207" si="58">F183/C183*100</f>
        <v>74.859550561797761</v>
      </c>
      <c r="J183" s="11">
        <f>G183/D183*100</f>
        <v>104.35714285714286</v>
      </c>
      <c r="K183" s="11">
        <f t="shared" si="51"/>
        <v>79.332755632582348</v>
      </c>
    </row>
    <row r="184" spans="1:11" ht="25.5">
      <c r="A184" s="21">
        <v>29</v>
      </c>
      <c r="B184" s="22" t="s">
        <v>185</v>
      </c>
      <c r="C184" s="11">
        <v>1</v>
      </c>
      <c r="D184" s="11"/>
      <c r="E184" s="10">
        <f t="shared" si="56"/>
        <v>1</v>
      </c>
      <c r="F184" s="11"/>
      <c r="G184" s="11">
        <f t="shared" si="57"/>
        <v>0</v>
      </c>
      <c r="H184" s="11">
        <v>1</v>
      </c>
      <c r="I184" s="11">
        <f t="shared" si="58"/>
        <v>0</v>
      </c>
      <c r="J184" s="11"/>
      <c r="K184" s="11">
        <f t="shared" si="51"/>
        <v>100</v>
      </c>
    </row>
    <row r="185" spans="1:11" ht="25.5">
      <c r="A185" s="21">
        <v>30</v>
      </c>
      <c r="B185" s="22" t="s">
        <v>146</v>
      </c>
      <c r="C185" s="11">
        <v>109</v>
      </c>
      <c r="D185" s="11"/>
      <c r="E185" s="10">
        <f t="shared" si="56"/>
        <v>109</v>
      </c>
      <c r="F185" s="11">
        <v>251.49</v>
      </c>
      <c r="G185" s="11"/>
      <c r="H185" s="11">
        <f>F185+G185</f>
        <v>251.49</v>
      </c>
      <c r="I185" s="11">
        <f t="shared" si="58"/>
        <v>230.72477064220186</v>
      </c>
      <c r="J185" s="11"/>
      <c r="K185" s="11">
        <f t="shared" si="51"/>
        <v>230.72477064220186</v>
      </c>
    </row>
    <row r="186" spans="1:11">
      <c r="A186" s="21">
        <v>31</v>
      </c>
      <c r="B186" s="22" t="s">
        <v>147</v>
      </c>
      <c r="C186" s="10">
        <v>143</v>
      </c>
      <c r="D186" s="10"/>
      <c r="E186" s="10">
        <f t="shared" si="56"/>
        <v>143</v>
      </c>
      <c r="F186" s="10">
        <f>F79</f>
        <v>323.48</v>
      </c>
      <c r="G186" s="10">
        <f>G79</f>
        <v>0</v>
      </c>
      <c r="H186" s="11">
        <f t="shared" ref="H186:H204" si="59">F186+G186</f>
        <v>323.48</v>
      </c>
      <c r="I186" s="11">
        <f t="shared" si="58"/>
        <v>226.20979020979024</v>
      </c>
      <c r="J186" s="11"/>
      <c r="K186" s="11">
        <f t="shared" si="51"/>
        <v>226.20979020979024</v>
      </c>
    </row>
    <row r="187" spans="1:11">
      <c r="A187" s="21">
        <v>32</v>
      </c>
      <c r="B187" s="22" t="s">
        <v>229</v>
      </c>
      <c r="C187" s="11">
        <v>200</v>
      </c>
      <c r="D187" s="11">
        <v>3</v>
      </c>
      <c r="E187" s="10">
        <f t="shared" si="56"/>
        <v>203</v>
      </c>
      <c r="F187" s="10"/>
      <c r="G187" s="11"/>
      <c r="H187" s="11">
        <f t="shared" si="59"/>
        <v>0</v>
      </c>
      <c r="I187" s="11">
        <f t="shared" si="58"/>
        <v>0</v>
      </c>
      <c r="J187" s="11">
        <f t="shared" ref="J187" si="60">G187/D187*100</f>
        <v>0</v>
      </c>
      <c r="K187" s="11">
        <f t="shared" si="51"/>
        <v>0</v>
      </c>
    </row>
    <row r="188" spans="1:11" ht="15.6" customHeight="1">
      <c r="A188" s="21">
        <v>33</v>
      </c>
      <c r="B188" s="22" t="s">
        <v>237</v>
      </c>
      <c r="C188" s="10">
        <v>520</v>
      </c>
      <c r="D188" s="10"/>
      <c r="E188" s="10">
        <f t="shared" si="56"/>
        <v>520</v>
      </c>
      <c r="F188" s="10">
        <v>1640909.09</v>
      </c>
      <c r="G188" s="10">
        <v>839.33</v>
      </c>
      <c r="H188" s="11">
        <f t="shared" si="59"/>
        <v>1641748.4200000002</v>
      </c>
      <c r="I188" s="11">
        <f t="shared" si="58"/>
        <v>315559.44038461539</v>
      </c>
      <c r="J188" s="11">
        <v>100</v>
      </c>
      <c r="K188" s="11">
        <f t="shared" si="51"/>
        <v>315720.85000000003</v>
      </c>
    </row>
    <row r="189" spans="1:11" ht="25.5">
      <c r="A189" s="21">
        <v>34</v>
      </c>
      <c r="B189" s="22" t="s">
        <v>148</v>
      </c>
      <c r="C189" s="11"/>
      <c r="D189" s="11"/>
      <c r="E189" s="10">
        <f t="shared" si="56"/>
        <v>0</v>
      </c>
      <c r="F189" s="11">
        <v>0</v>
      </c>
      <c r="G189" s="11"/>
      <c r="H189" s="11">
        <f t="shared" si="59"/>
        <v>0</v>
      </c>
      <c r="I189" s="11">
        <v>0</v>
      </c>
      <c r="J189" s="11"/>
      <c r="K189" s="11">
        <v>0</v>
      </c>
    </row>
    <row r="190" spans="1:11" ht="25.5">
      <c r="A190" s="21">
        <v>35</v>
      </c>
      <c r="B190" s="22" t="s">
        <v>149</v>
      </c>
      <c r="C190" s="10">
        <v>387</v>
      </c>
      <c r="D190" s="10"/>
      <c r="E190" s="10">
        <f t="shared" si="56"/>
        <v>387</v>
      </c>
      <c r="F190" s="10">
        <f>F82</f>
        <v>65.930000000000007</v>
      </c>
      <c r="G190" s="10"/>
      <c r="H190" s="11">
        <f t="shared" si="59"/>
        <v>65.930000000000007</v>
      </c>
      <c r="I190" s="11">
        <f t="shared" si="58"/>
        <v>17.036175710594318</v>
      </c>
      <c r="J190" s="11"/>
      <c r="K190" s="11">
        <f t="shared" si="51"/>
        <v>17.036175710594318</v>
      </c>
    </row>
    <row r="191" spans="1:11" ht="25.5">
      <c r="A191" s="21">
        <v>36</v>
      </c>
      <c r="B191" s="22" t="s">
        <v>150</v>
      </c>
      <c r="C191" s="10">
        <v>1101.69</v>
      </c>
      <c r="D191" s="10"/>
      <c r="E191" s="10">
        <f t="shared" si="56"/>
        <v>1101.69</v>
      </c>
      <c r="F191" s="10">
        <f t="shared" ref="F191:F197" si="61">F83</f>
        <v>2134.44</v>
      </c>
      <c r="G191" s="10"/>
      <c r="H191" s="11">
        <f t="shared" si="59"/>
        <v>2134.44</v>
      </c>
      <c r="I191" s="11">
        <f t="shared" si="58"/>
        <v>193.74234131198432</v>
      </c>
      <c r="J191" s="11"/>
      <c r="K191" s="11">
        <f t="shared" si="51"/>
        <v>193.74234131198432</v>
      </c>
    </row>
    <row r="192" spans="1:11">
      <c r="A192" s="21">
        <v>37</v>
      </c>
      <c r="B192" s="22" t="s">
        <v>151</v>
      </c>
      <c r="C192" s="10">
        <v>150</v>
      </c>
      <c r="D192" s="10"/>
      <c r="E192" s="10">
        <f t="shared" si="56"/>
        <v>150</v>
      </c>
      <c r="F192" s="10">
        <f t="shared" si="61"/>
        <v>187.5</v>
      </c>
      <c r="G192" s="10"/>
      <c r="H192" s="11">
        <f t="shared" si="59"/>
        <v>187.5</v>
      </c>
      <c r="I192" s="11">
        <f t="shared" si="58"/>
        <v>125</v>
      </c>
      <c r="J192" s="11"/>
      <c r="K192" s="11">
        <f t="shared" si="51"/>
        <v>125</v>
      </c>
    </row>
    <row r="193" spans="1:11" ht="25.5">
      <c r="A193" s="21">
        <v>38</v>
      </c>
      <c r="B193" s="21" t="s">
        <v>152</v>
      </c>
      <c r="C193" s="11">
        <v>87</v>
      </c>
      <c r="D193" s="11"/>
      <c r="E193" s="10">
        <f t="shared" si="56"/>
        <v>87</v>
      </c>
      <c r="F193" s="10">
        <f t="shared" si="61"/>
        <v>158.22999999999999</v>
      </c>
      <c r="G193" s="11"/>
      <c r="H193" s="11">
        <f t="shared" si="59"/>
        <v>158.22999999999999</v>
      </c>
      <c r="I193" s="11">
        <f t="shared" si="58"/>
        <v>181.87356321839079</v>
      </c>
      <c r="J193" s="11"/>
      <c r="K193" s="11">
        <f t="shared" si="51"/>
        <v>181.87356321839079</v>
      </c>
    </row>
    <row r="194" spans="1:11" ht="25.5">
      <c r="A194" s="21">
        <v>39</v>
      </c>
      <c r="B194" s="21" t="s">
        <v>153</v>
      </c>
      <c r="C194" s="11">
        <v>2</v>
      </c>
      <c r="D194" s="11"/>
      <c r="E194" s="10">
        <f t="shared" si="56"/>
        <v>2</v>
      </c>
      <c r="F194" s="10">
        <f t="shared" si="61"/>
        <v>3</v>
      </c>
      <c r="G194" s="11">
        <v>1.96</v>
      </c>
      <c r="H194" s="11">
        <f t="shared" si="59"/>
        <v>4.96</v>
      </c>
      <c r="I194" s="11">
        <f t="shared" si="58"/>
        <v>150</v>
      </c>
      <c r="J194" s="11">
        <v>100</v>
      </c>
      <c r="K194" s="11">
        <f t="shared" si="51"/>
        <v>248</v>
      </c>
    </row>
    <row r="195" spans="1:11" ht="25.5">
      <c r="A195" s="21">
        <v>40</v>
      </c>
      <c r="B195" s="21" t="s">
        <v>154</v>
      </c>
      <c r="C195" s="11">
        <v>9</v>
      </c>
      <c r="D195" s="11"/>
      <c r="E195" s="10">
        <f t="shared" si="56"/>
        <v>9</v>
      </c>
      <c r="F195" s="10">
        <f t="shared" si="61"/>
        <v>9</v>
      </c>
      <c r="G195" s="10"/>
      <c r="H195" s="11">
        <f t="shared" si="59"/>
        <v>9</v>
      </c>
      <c r="I195" s="11">
        <f t="shared" si="58"/>
        <v>100</v>
      </c>
      <c r="J195" s="11"/>
      <c r="K195" s="11">
        <f t="shared" si="51"/>
        <v>100</v>
      </c>
    </row>
    <row r="196" spans="1:11" ht="25.5">
      <c r="A196" s="21">
        <v>41</v>
      </c>
      <c r="B196" s="21" t="s">
        <v>155</v>
      </c>
      <c r="C196" s="11">
        <v>7</v>
      </c>
      <c r="D196" s="11"/>
      <c r="E196" s="10">
        <f t="shared" si="56"/>
        <v>7</v>
      </c>
      <c r="F196" s="10">
        <f t="shared" si="61"/>
        <v>7</v>
      </c>
      <c r="G196" s="11"/>
      <c r="H196" s="11">
        <f t="shared" si="59"/>
        <v>7</v>
      </c>
      <c r="I196" s="11">
        <f t="shared" si="58"/>
        <v>100</v>
      </c>
      <c r="J196" s="11"/>
      <c r="K196" s="11">
        <f t="shared" si="51"/>
        <v>100</v>
      </c>
    </row>
    <row r="197" spans="1:11" ht="25.5">
      <c r="A197" s="21">
        <v>42</v>
      </c>
      <c r="B197" s="21" t="s">
        <v>156</v>
      </c>
      <c r="C197" s="11">
        <v>3855</v>
      </c>
      <c r="D197" s="11"/>
      <c r="E197" s="10">
        <f t="shared" si="56"/>
        <v>3855</v>
      </c>
      <c r="F197" s="10">
        <f t="shared" si="61"/>
        <v>32000</v>
      </c>
      <c r="G197" s="11"/>
      <c r="H197" s="11">
        <f t="shared" si="59"/>
        <v>32000</v>
      </c>
      <c r="I197" s="11">
        <f t="shared" si="58"/>
        <v>830.09079118028546</v>
      </c>
      <c r="J197" s="11"/>
      <c r="K197" s="11">
        <f t="shared" si="51"/>
        <v>830.09079118028546</v>
      </c>
    </row>
    <row r="198" spans="1:11" ht="25.5">
      <c r="A198" s="21">
        <v>43</v>
      </c>
      <c r="B198" s="21" t="s">
        <v>157</v>
      </c>
      <c r="C198" s="11">
        <v>2542177</v>
      </c>
      <c r="D198" s="11"/>
      <c r="E198" s="10">
        <f t="shared" si="56"/>
        <v>2542177</v>
      </c>
      <c r="F198" s="10">
        <f t="shared" ref="F198:G199" si="62">F90</f>
        <v>960257.79</v>
      </c>
      <c r="G198" s="10">
        <f t="shared" si="62"/>
        <v>0</v>
      </c>
      <c r="H198" s="11">
        <f t="shared" si="59"/>
        <v>960257.79</v>
      </c>
      <c r="I198" s="11">
        <f t="shared" si="58"/>
        <v>37.773050027594465</v>
      </c>
      <c r="J198" s="11"/>
      <c r="K198" s="11">
        <f t="shared" si="51"/>
        <v>37.773050027594465</v>
      </c>
    </row>
    <row r="199" spans="1:11" ht="25.5">
      <c r="A199" s="21">
        <v>44</v>
      </c>
      <c r="B199" s="21" t="s">
        <v>158</v>
      </c>
      <c r="C199" s="11">
        <v>2000</v>
      </c>
      <c r="D199" s="11"/>
      <c r="E199" s="10">
        <f t="shared" si="56"/>
        <v>2000</v>
      </c>
      <c r="F199" s="10">
        <f t="shared" si="62"/>
        <v>450.25</v>
      </c>
      <c r="G199" s="10">
        <f t="shared" si="62"/>
        <v>0</v>
      </c>
      <c r="H199" s="11">
        <f t="shared" si="59"/>
        <v>450.25</v>
      </c>
      <c r="I199" s="11">
        <f t="shared" si="58"/>
        <v>22.512499999999999</v>
      </c>
      <c r="J199" s="11"/>
      <c r="K199" s="11">
        <f t="shared" si="51"/>
        <v>22.512499999999999</v>
      </c>
    </row>
    <row r="200" spans="1:11" ht="25.5">
      <c r="A200" s="21">
        <v>45</v>
      </c>
      <c r="B200" s="21" t="s">
        <v>159</v>
      </c>
      <c r="C200" s="10">
        <v>25</v>
      </c>
      <c r="D200" s="10"/>
      <c r="E200" s="10">
        <f t="shared" si="56"/>
        <v>25</v>
      </c>
      <c r="F200" s="10">
        <f t="shared" ref="F200" si="63">F92</f>
        <v>14</v>
      </c>
      <c r="G200" s="10"/>
      <c r="H200" s="11">
        <f t="shared" si="59"/>
        <v>14</v>
      </c>
      <c r="I200" s="11">
        <f t="shared" si="58"/>
        <v>56.000000000000007</v>
      </c>
      <c r="J200" s="11"/>
      <c r="K200" s="11">
        <f t="shared" si="51"/>
        <v>56.000000000000007</v>
      </c>
    </row>
    <row r="201" spans="1:11" ht="25.5">
      <c r="A201" s="21">
        <v>46</v>
      </c>
      <c r="B201" s="21" t="s">
        <v>160</v>
      </c>
      <c r="C201" s="10">
        <v>5</v>
      </c>
      <c r="D201" s="10"/>
      <c r="E201" s="10">
        <f t="shared" si="56"/>
        <v>5</v>
      </c>
      <c r="F201" s="10">
        <f t="shared" ref="F201" si="64">F93</f>
        <v>26.02</v>
      </c>
      <c r="G201" s="10"/>
      <c r="H201" s="11">
        <f t="shared" si="59"/>
        <v>26.02</v>
      </c>
      <c r="I201" s="11">
        <f t="shared" si="58"/>
        <v>520.4</v>
      </c>
      <c r="J201" s="11"/>
      <c r="K201" s="11">
        <f t="shared" si="51"/>
        <v>520.4</v>
      </c>
    </row>
    <row r="202" spans="1:11" ht="25.5">
      <c r="A202" s="21">
        <v>47</v>
      </c>
      <c r="B202" s="22" t="s">
        <v>161</v>
      </c>
      <c r="C202" s="10">
        <v>180</v>
      </c>
      <c r="D202" s="10"/>
      <c r="E202" s="10">
        <f t="shared" si="56"/>
        <v>180</v>
      </c>
      <c r="F202" s="10">
        <f t="shared" ref="F202" si="65">F94</f>
        <v>70.92</v>
      </c>
      <c r="G202" s="10"/>
      <c r="H202" s="11">
        <f t="shared" si="59"/>
        <v>70.92</v>
      </c>
      <c r="I202" s="11">
        <f t="shared" si="58"/>
        <v>39.4</v>
      </c>
      <c r="J202" s="11"/>
      <c r="K202" s="11">
        <f t="shared" si="51"/>
        <v>39.4</v>
      </c>
    </row>
    <row r="203" spans="1:11">
      <c r="A203" s="21">
        <v>48</v>
      </c>
      <c r="B203" s="22" t="s">
        <v>162</v>
      </c>
      <c r="C203" s="10">
        <v>1</v>
      </c>
      <c r="D203" s="10">
        <v>1</v>
      </c>
      <c r="E203" s="10">
        <f t="shared" si="56"/>
        <v>2</v>
      </c>
      <c r="F203" s="10">
        <f t="shared" ref="F203" si="66">F95</f>
        <v>1</v>
      </c>
      <c r="G203" s="10"/>
      <c r="H203" s="11">
        <f t="shared" si="59"/>
        <v>1</v>
      </c>
      <c r="I203" s="11">
        <f t="shared" si="58"/>
        <v>100</v>
      </c>
      <c r="J203" s="11"/>
      <c r="K203" s="11">
        <f t="shared" si="51"/>
        <v>50</v>
      </c>
    </row>
    <row r="204" spans="1:11" s="7" customFormat="1">
      <c r="A204" s="21">
        <v>49</v>
      </c>
      <c r="B204" s="22" t="str">
        <f>B97</f>
        <v>Кількість інвестиційних проектів</v>
      </c>
      <c r="C204" s="10"/>
      <c r="D204" s="10"/>
      <c r="E204" s="10">
        <f t="shared" si="56"/>
        <v>0</v>
      </c>
      <c r="F204" s="10">
        <v>3</v>
      </c>
      <c r="G204" s="10">
        <v>2</v>
      </c>
      <c r="H204" s="11">
        <f t="shared" si="59"/>
        <v>5</v>
      </c>
      <c r="I204" s="11">
        <v>100</v>
      </c>
      <c r="J204" s="11"/>
      <c r="K204" s="11">
        <v>100</v>
      </c>
    </row>
    <row r="205" spans="1:11" s="9" customFormat="1">
      <c r="A205" s="21">
        <v>50</v>
      </c>
      <c r="B205" s="22" t="s">
        <v>230</v>
      </c>
      <c r="C205" s="10"/>
      <c r="D205" s="10">
        <v>2</v>
      </c>
      <c r="E205" s="10">
        <f t="shared" si="56"/>
        <v>2</v>
      </c>
      <c r="F205" s="10"/>
      <c r="G205" s="10"/>
      <c r="H205" s="11"/>
      <c r="I205" s="11">
        <v>0</v>
      </c>
      <c r="J205" s="11"/>
      <c r="K205" s="11">
        <v>0</v>
      </c>
    </row>
    <row r="206" spans="1:11" s="9" customFormat="1" ht="25.5">
      <c r="A206" s="21">
        <v>51</v>
      </c>
      <c r="B206" s="22" t="s">
        <v>220</v>
      </c>
      <c r="C206" s="10"/>
      <c r="D206" s="10"/>
      <c r="E206" s="10">
        <f t="shared" si="56"/>
        <v>0</v>
      </c>
      <c r="F206" s="10"/>
      <c r="G206" s="10"/>
      <c r="H206" s="11"/>
      <c r="I206" s="11">
        <v>100</v>
      </c>
      <c r="J206" s="11"/>
      <c r="K206" s="11">
        <v>100</v>
      </c>
    </row>
    <row r="207" spans="1:11" s="7" customFormat="1">
      <c r="A207" s="21">
        <v>52</v>
      </c>
      <c r="B207" s="22" t="str">
        <f>B98</f>
        <v>кількість затверджених проектів</v>
      </c>
      <c r="C207" s="10">
        <v>4</v>
      </c>
      <c r="D207" s="10">
        <v>2</v>
      </c>
      <c r="E207" s="10">
        <f t="shared" si="56"/>
        <v>6</v>
      </c>
      <c r="F207" s="10">
        <v>6</v>
      </c>
      <c r="G207" s="10"/>
      <c r="H207" s="11">
        <f>G207+F207</f>
        <v>6</v>
      </c>
      <c r="I207" s="11">
        <f t="shared" si="58"/>
        <v>150</v>
      </c>
      <c r="J207" s="11">
        <v>0</v>
      </c>
      <c r="K207" s="11">
        <f t="shared" si="51"/>
        <v>100</v>
      </c>
    </row>
    <row r="208" spans="1:11" s="6" customFormat="1" ht="14.25">
      <c r="A208" s="37" t="s">
        <v>91</v>
      </c>
      <c r="B208" s="37" t="s">
        <v>92</v>
      </c>
      <c r="C208" s="43"/>
      <c r="D208" s="43"/>
      <c r="E208" s="18"/>
      <c r="F208" s="43"/>
      <c r="G208" s="43"/>
      <c r="H208" s="43"/>
      <c r="I208" s="40"/>
      <c r="J208" s="40"/>
      <c r="K208" s="11"/>
    </row>
    <row r="209" spans="1:11" ht="25.5">
      <c r="A209" s="21">
        <v>53</v>
      </c>
      <c r="B209" s="22" t="s">
        <v>163</v>
      </c>
      <c r="C209" s="11">
        <v>1.6</v>
      </c>
      <c r="D209" s="11"/>
      <c r="E209" s="10">
        <f t="shared" ref="E209:E230" si="67">C209+D209</f>
        <v>1.6</v>
      </c>
      <c r="F209" s="11">
        <f>F101</f>
        <v>1.6</v>
      </c>
      <c r="G209" s="11">
        <f>G101</f>
        <v>0</v>
      </c>
      <c r="H209" s="10">
        <f t="shared" ref="H209:H234" si="68">F209+G209</f>
        <v>1.6</v>
      </c>
      <c r="I209" s="11">
        <f>F209/C209*100</f>
        <v>100</v>
      </c>
      <c r="J209" s="11"/>
      <c r="K209" s="11">
        <f t="shared" si="51"/>
        <v>100</v>
      </c>
    </row>
    <row r="210" spans="1:11" ht="38.25">
      <c r="A210" s="21">
        <v>54</v>
      </c>
      <c r="B210" s="22" t="s">
        <v>164</v>
      </c>
      <c r="C210" s="11">
        <v>14.42</v>
      </c>
      <c r="D210" s="11">
        <v>14.28</v>
      </c>
      <c r="E210" s="10">
        <f t="shared" si="67"/>
        <v>28.7</v>
      </c>
      <c r="F210" s="11">
        <f t="shared" ref="F210:G211" si="69">F102</f>
        <v>30.21</v>
      </c>
      <c r="G210" s="11">
        <f t="shared" si="69"/>
        <v>12.5</v>
      </c>
      <c r="H210" s="10">
        <f t="shared" si="68"/>
        <v>42.71</v>
      </c>
      <c r="I210" s="11">
        <f t="shared" ref="I210:J234" si="70">F210/C210*100</f>
        <v>209.50069348127602</v>
      </c>
      <c r="J210" s="11">
        <f>G210/D210*100</f>
        <v>87.535014005602235</v>
      </c>
      <c r="K210" s="11">
        <f t="shared" si="51"/>
        <v>148.81533101045298</v>
      </c>
    </row>
    <row r="211" spans="1:11" ht="25.5">
      <c r="A211" s="21">
        <v>55</v>
      </c>
      <c r="B211" s="22" t="s">
        <v>165</v>
      </c>
      <c r="C211" s="11">
        <v>3.05</v>
      </c>
      <c r="D211" s="11"/>
      <c r="E211" s="10">
        <f t="shared" si="67"/>
        <v>3.05</v>
      </c>
      <c r="F211" s="11">
        <f t="shared" si="69"/>
        <v>4.5</v>
      </c>
      <c r="G211" s="11">
        <f t="shared" si="69"/>
        <v>0</v>
      </c>
      <c r="H211" s="10">
        <f t="shared" si="68"/>
        <v>4.5</v>
      </c>
      <c r="I211" s="11">
        <f t="shared" si="70"/>
        <v>147.54098360655738</v>
      </c>
      <c r="J211" s="11"/>
      <c r="K211" s="11">
        <f t="shared" si="51"/>
        <v>147.54098360655738</v>
      </c>
    </row>
    <row r="212" spans="1:11" ht="25.5">
      <c r="A212" s="21">
        <v>56</v>
      </c>
      <c r="B212" s="22" t="s">
        <v>186</v>
      </c>
      <c r="C212" s="11">
        <v>45</v>
      </c>
      <c r="D212" s="11"/>
      <c r="E212" s="10">
        <f t="shared" si="67"/>
        <v>45</v>
      </c>
      <c r="F212" s="11"/>
      <c r="G212" s="11"/>
      <c r="H212" s="10">
        <f t="shared" si="68"/>
        <v>0</v>
      </c>
      <c r="I212" s="11">
        <f t="shared" si="70"/>
        <v>0</v>
      </c>
      <c r="J212" s="11"/>
      <c r="K212" s="11">
        <f t="shared" si="51"/>
        <v>0</v>
      </c>
    </row>
    <row r="213" spans="1:11" ht="17.45" customHeight="1">
      <c r="A213" s="21">
        <v>57</v>
      </c>
      <c r="B213" s="22" t="s">
        <v>166</v>
      </c>
      <c r="C213" s="10">
        <v>7.7759999999999998</v>
      </c>
      <c r="D213" s="10"/>
      <c r="E213" s="10">
        <f t="shared" si="67"/>
        <v>7.7759999999999998</v>
      </c>
      <c r="F213" s="10">
        <f>F104</f>
        <v>6</v>
      </c>
      <c r="G213" s="10">
        <f>G104</f>
        <v>0</v>
      </c>
      <c r="H213" s="10">
        <f t="shared" si="68"/>
        <v>6</v>
      </c>
      <c r="I213" s="11">
        <f t="shared" si="70"/>
        <v>77.160493827160494</v>
      </c>
      <c r="J213" s="11"/>
      <c r="K213" s="11">
        <f t="shared" si="51"/>
        <v>77.160493827160494</v>
      </c>
    </row>
    <row r="214" spans="1:11" ht="17.45" customHeight="1">
      <c r="A214" s="21">
        <v>58</v>
      </c>
      <c r="B214" s="22" t="s">
        <v>231</v>
      </c>
      <c r="C214" s="10">
        <v>0.19500000000000001</v>
      </c>
      <c r="D214" s="10">
        <v>6</v>
      </c>
      <c r="E214" s="10">
        <f t="shared" si="67"/>
        <v>6.1950000000000003</v>
      </c>
      <c r="F214" s="10"/>
      <c r="G214" s="10"/>
      <c r="H214" s="10">
        <f t="shared" si="68"/>
        <v>0</v>
      </c>
      <c r="I214" s="11">
        <v>-100</v>
      </c>
      <c r="J214" s="11">
        <v>-100</v>
      </c>
      <c r="K214" s="11">
        <f t="shared" si="51"/>
        <v>0</v>
      </c>
    </row>
    <row r="215" spans="1:11" ht="25.5">
      <c r="A215" s="21">
        <v>59</v>
      </c>
      <c r="B215" s="22" t="s">
        <v>242</v>
      </c>
      <c r="C215" s="10">
        <v>1.762</v>
      </c>
      <c r="D215" s="10"/>
      <c r="E215" s="10">
        <f t="shared" si="67"/>
        <v>1.762</v>
      </c>
      <c r="F215" s="10">
        <v>1.1000000000000001</v>
      </c>
      <c r="G215" s="10">
        <v>0.15</v>
      </c>
      <c r="H215" s="10">
        <f t="shared" si="68"/>
        <v>1.25</v>
      </c>
      <c r="I215" s="11">
        <f t="shared" si="70"/>
        <v>62.42905788876277</v>
      </c>
      <c r="J215" s="11"/>
      <c r="K215" s="11">
        <f t="shared" ref="K215:K234" si="71">H215/E215*100</f>
        <v>70.942111237230421</v>
      </c>
    </row>
    <row r="216" spans="1:11" ht="25.5">
      <c r="A216" s="21">
        <v>60</v>
      </c>
      <c r="B216" s="22" t="s">
        <v>167</v>
      </c>
      <c r="C216" s="11"/>
      <c r="D216" s="11"/>
      <c r="E216" s="10">
        <f t="shared" si="67"/>
        <v>0</v>
      </c>
      <c r="F216" s="10">
        <v>0</v>
      </c>
      <c r="G216" s="11"/>
      <c r="H216" s="11">
        <f t="shared" si="68"/>
        <v>0</v>
      </c>
      <c r="I216" s="11">
        <v>0</v>
      </c>
      <c r="J216" s="11">
        <v>0</v>
      </c>
      <c r="K216" s="11">
        <v>0</v>
      </c>
    </row>
    <row r="217" spans="1:11" ht="25.5">
      <c r="A217" s="21">
        <v>61</v>
      </c>
      <c r="B217" s="22" t="s">
        <v>168</v>
      </c>
      <c r="C217" s="10">
        <v>1.35</v>
      </c>
      <c r="D217" s="10"/>
      <c r="E217" s="10">
        <f t="shared" si="67"/>
        <v>1.35</v>
      </c>
      <c r="F217" s="10">
        <f>F107</f>
        <v>1.35</v>
      </c>
      <c r="G217" s="10"/>
      <c r="H217" s="10">
        <f t="shared" si="68"/>
        <v>1.35</v>
      </c>
      <c r="I217" s="11">
        <f t="shared" si="70"/>
        <v>100</v>
      </c>
      <c r="J217" s="11"/>
      <c r="K217" s="11">
        <f t="shared" si="71"/>
        <v>100</v>
      </c>
    </row>
    <row r="218" spans="1:11" ht="25.5">
      <c r="A218" s="21">
        <v>62</v>
      </c>
      <c r="B218" s="22" t="s">
        <v>169</v>
      </c>
      <c r="C218" s="10">
        <v>1.84</v>
      </c>
      <c r="D218" s="10"/>
      <c r="E218" s="10">
        <f t="shared" si="67"/>
        <v>1.84</v>
      </c>
      <c r="F218" s="10">
        <f t="shared" ref="F218:G221" si="72">F108</f>
        <v>1.8</v>
      </c>
      <c r="G218" s="10"/>
      <c r="H218" s="10">
        <f t="shared" si="68"/>
        <v>1.8</v>
      </c>
      <c r="I218" s="11">
        <f t="shared" si="70"/>
        <v>97.826086956521735</v>
      </c>
      <c r="J218" s="11"/>
      <c r="K218" s="11">
        <f t="shared" si="71"/>
        <v>97.826086956521735</v>
      </c>
    </row>
    <row r="219" spans="1:11" ht="14.1" customHeight="1">
      <c r="A219" s="21">
        <v>63</v>
      </c>
      <c r="B219" s="22" t="s">
        <v>170</v>
      </c>
      <c r="C219" s="10">
        <v>1.593</v>
      </c>
      <c r="D219" s="10"/>
      <c r="E219" s="10">
        <f t="shared" si="67"/>
        <v>1.593</v>
      </c>
      <c r="F219" s="10">
        <f t="shared" si="72"/>
        <v>1.6</v>
      </c>
      <c r="G219" s="10"/>
      <c r="H219" s="10">
        <f t="shared" si="68"/>
        <v>1.6</v>
      </c>
      <c r="I219" s="11">
        <f t="shared" si="70"/>
        <v>100.43942247332079</v>
      </c>
      <c r="J219" s="11"/>
      <c r="K219" s="11">
        <f t="shared" si="71"/>
        <v>100.43942247332079</v>
      </c>
    </row>
    <row r="220" spans="1:11" ht="25.5">
      <c r="A220" s="21">
        <v>64</v>
      </c>
      <c r="B220" s="21" t="s">
        <v>171</v>
      </c>
      <c r="C220" s="11">
        <v>2.27</v>
      </c>
      <c r="D220" s="11"/>
      <c r="E220" s="10">
        <f t="shared" si="67"/>
        <v>2.27</v>
      </c>
      <c r="F220" s="10">
        <f t="shared" si="72"/>
        <v>2.5</v>
      </c>
      <c r="G220" s="11"/>
      <c r="H220" s="10">
        <f t="shared" si="68"/>
        <v>2.5</v>
      </c>
      <c r="I220" s="11">
        <f t="shared" si="70"/>
        <v>110.13215859030836</v>
      </c>
      <c r="J220" s="11"/>
      <c r="K220" s="11">
        <f t="shared" si="71"/>
        <v>110.13215859030836</v>
      </c>
    </row>
    <row r="221" spans="1:11" ht="25.5">
      <c r="A221" s="21">
        <v>65</v>
      </c>
      <c r="B221" s="21" t="s">
        <v>172</v>
      </c>
      <c r="C221" s="11">
        <v>25</v>
      </c>
      <c r="D221" s="11"/>
      <c r="E221" s="10">
        <f t="shared" si="67"/>
        <v>25</v>
      </c>
      <c r="F221" s="10">
        <f t="shared" si="72"/>
        <v>26.67</v>
      </c>
      <c r="G221" s="10">
        <f t="shared" si="72"/>
        <v>122</v>
      </c>
      <c r="H221" s="10">
        <f t="shared" si="68"/>
        <v>148.67000000000002</v>
      </c>
      <c r="I221" s="11">
        <f t="shared" si="70"/>
        <v>106.67999999999999</v>
      </c>
      <c r="J221" s="11">
        <v>100</v>
      </c>
      <c r="K221" s="11">
        <f>H221/E221*100</f>
        <v>594.68000000000006</v>
      </c>
    </row>
    <row r="222" spans="1:11" ht="25.5">
      <c r="A222" s="21">
        <v>66</v>
      </c>
      <c r="B222" s="21" t="s">
        <v>173</v>
      </c>
      <c r="C222" s="11">
        <v>79.150000000000006</v>
      </c>
      <c r="D222" s="11"/>
      <c r="E222" s="10">
        <f t="shared" si="67"/>
        <v>79.150000000000006</v>
      </c>
      <c r="F222" s="10">
        <f t="shared" ref="F222" si="73">F112</f>
        <v>132.78</v>
      </c>
      <c r="G222" s="11"/>
      <c r="H222" s="10">
        <f t="shared" si="68"/>
        <v>132.78</v>
      </c>
      <c r="I222" s="11">
        <f t="shared" si="70"/>
        <v>167.7574226152874</v>
      </c>
      <c r="J222" s="11"/>
      <c r="K222" s="11">
        <f t="shared" si="71"/>
        <v>167.7574226152874</v>
      </c>
    </row>
    <row r="223" spans="1:11" ht="25.5">
      <c r="A223" s="21">
        <v>67</v>
      </c>
      <c r="B223" s="21" t="s">
        <v>174</v>
      </c>
      <c r="C223" s="11">
        <v>1427.06</v>
      </c>
      <c r="D223" s="11"/>
      <c r="E223" s="10">
        <f t="shared" si="67"/>
        <v>1427.06</v>
      </c>
      <c r="F223" s="10">
        <f t="shared" ref="F223" si="74">F113</f>
        <v>2124.4499999999998</v>
      </c>
      <c r="G223" s="11"/>
      <c r="H223" s="10">
        <f t="shared" si="68"/>
        <v>2124.4499999999998</v>
      </c>
      <c r="I223" s="11">
        <f t="shared" si="70"/>
        <v>148.86900340560311</v>
      </c>
      <c r="J223" s="11"/>
      <c r="K223" s="11">
        <f t="shared" si="71"/>
        <v>148.86900340560311</v>
      </c>
    </row>
    <row r="224" spans="1:11">
      <c r="A224" s="21">
        <v>68</v>
      </c>
      <c r="B224" s="21" t="s">
        <v>175</v>
      </c>
      <c r="C224" s="11">
        <v>0.19</v>
      </c>
      <c r="D224" s="11"/>
      <c r="E224" s="10">
        <f t="shared" si="67"/>
        <v>0.19</v>
      </c>
      <c r="F224" s="10">
        <f t="shared" ref="F224:F230" si="75">F114</f>
        <v>0.05</v>
      </c>
      <c r="G224" s="11"/>
      <c r="H224" s="10">
        <f t="shared" si="68"/>
        <v>0.05</v>
      </c>
      <c r="I224" s="11">
        <f t="shared" si="70"/>
        <v>26.315789473684209</v>
      </c>
      <c r="J224" s="11"/>
      <c r="K224" s="11">
        <f t="shared" si="71"/>
        <v>26.315789473684209</v>
      </c>
    </row>
    <row r="225" spans="1:11">
      <c r="A225" s="21">
        <v>69</v>
      </c>
      <c r="B225" s="21" t="s">
        <v>176</v>
      </c>
      <c r="C225" s="10">
        <v>1.98</v>
      </c>
      <c r="D225" s="10"/>
      <c r="E225" s="10">
        <f t="shared" si="67"/>
        <v>1.98</v>
      </c>
      <c r="F225" s="10">
        <f t="shared" si="75"/>
        <v>5.13</v>
      </c>
      <c r="G225" s="10"/>
      <c r="H225" s="10">
        <f t="shared" si="68"/>
        <v>5.13</v>
      </c>
      <c r="I225" s="11">
        <f t="shared" si="70"/>
        <v>259.09090909090907</v>
      </c>
      <c r="J225" s="11"/>
      <c r="K225" s="11">
        <f t="shared" si="71"/>
        <v>259.09090909090907</v>
      </c>
    </row>
    <row r="226" spans="1:11" ht="32.1" customHeight="1">
      <c r="A226" s="21">
        <v>70</v>
      </c>
      <c r="B226" s="21" t="s">
        <v>177</v>
      </c>
      <c r="C226" s="10">
        <v>9.89</v>
      </c>
      <c r="D226" s="10"/>
      <c r="E226" s="10">
        <f t="shared" si="67"/>
        <v>9.89</v>
      </c>
      <c r="F226" s="10">
        <f t="shared" si="75"/>
        <v>9.9</v>
      </c>
      <c r="G226" s="10"/>
      <c r="H226" s="10">
        <f t="shared" si="68"/>
        <v>9.9</v>
      </c>
      <c r="I226" s="11">
        <f t="shared" si="70"/>
        <v>100.10111223458038</v>
      </c>
      <c r="J226" s="11"/>
      <c r="K226" s="11">
        <f t="shared" si="71"/>
        <v>100.10111223458038</v>
      </c>
    </row>
    <row r="227" spans="1:11" ht="25.5">
      <c r="A227" s="21">
        <v>71</v>
      </c>
      <c r="B227" s="22" t="s">
        <v>178</v>
      </c>
      <c r="C227" s="11">
        <v>3.4</v>
      </c>
      <c r="D227" s="11"/>
      <c r="E227" s="10">
        <f t="shared" si="67"/>
        <v>3.4</v>
      </c>
      <c r="F227" s="10">
        <f t="shared" si="75"/>
        <v>3.42</v>
      </c>
      <c r="G227" s="11"/>
      <c r="H227" s="10">
        <f t="shared" si="68"/>
        <v>3.42</v>
      </c>
      <c r="I227" s="11">
        <f t="shared" si="70"/>
        <v>100.58823529411765</v>
      </c>
      <c r="J227" s="11"/>
      <c r="K227" s="11">
        <f t="shared" si="71"/>
        <v>100.58823529411765</v>
      </c>
    </row>
    <row r="228" spans="1:11" ht="25.5">
      <c r="A228" s="21">
        <v>72</v>
      </c>
      <c r="B228" s="22" t="s">
        <v>179</v>
      </c>
      <c r="C228" s="11">
        <v>2.8</v>
      </c>
      <c r="D228" s="11"/>
      <c r="E228" s="10">
        <f t="shared" si="67"/>
        <v>2.8</v>
      </c>
      <c r="F228" s="10">
        <f t="shared" si="75"/>
        <v>2.78</v>
      </c>
      <c r="G228" s="11"/>
      <c r="H228" s="10">
        <f t="shared" si="68"/>
        <v>2.78</v>
      </c>
      <c r="I228" s="11">
        <f t="shared" si="70"/>
        <v>99.285714285714292</v>
      </c>
      <c r="J228" s="11"/>
      <c r="K228" s="11">
        <f t="shared" si="71"/>
        <v>99.285714285714292</v>
      </c>
    </row>
    <row r="229" spans="1:11" ht="25.5">
      <c r="A229" s="21">
        <v>73</v>
      </c>
      <c r="B229" s="22" t="s">
        <v>180</v>
      </c>
      <c r="C229" s="11">
        <v>3.11</v>
      </c>
      <c r="D229" s="11"/>
      <c r="E229" s="10">
        <f t="shared" si="67"/>
        <v>3.11</v>
      </c>
      <c r="F229" s="10">
        <f t="shared" si="75"/>
        <v>2.82</v>
      </c>
      <c r="G229" s="11"/>
      <c r="H229" s="10">
        <f t="shared" si="68"/>
        <v>2.82</v>
      </c>
      <c r="I229" s="11">
        <f t="shared" si="70"/>
        <v>90.675241157556258</v>
      </c>
      <c r="J229" s="11"/>
      <c r="K229" s="11">
        <f t="shared" si="71"/>
        <v>90.675241157556258</v>
      </c>
    </row>
    <row r="230" spans="1:11" ht="25.5">
      <c r="A230" s="21">
        <v>74</v>
      </c>
      <c r="B230" s="22" t="s">
        <v>181</v>
      </c>
      <c r="C230" s="11">
        <v>175.05</v>
      </c>
      <c r="D230" s="11">
        <v>110</v>
      </c>
      <c r="E230" s="10">
        <f t="shared" si="67"/>
        <v>285.05</v>
      </c>
      <c r="F230" s="10">
        <f t="shared" si="75"/>
        <v>427.77</v>
      </c>
      <c r="G230" s="11"/>
      <c r="H230" s="10">
        <f t="shared" si="68"/>
        <v>427.77</v>
      </c>
      <c r="I230" s="11">
        <f t="shared" si="70"/>
        <v>244.3701799485861</v>
      </c>
      <c r="J230" s="11"/>
      <c r="K230" s="11">
        <f t="shared" si="71"/>
        <v>150.06840905104366</v>
      </c>
    </row>
    <row r="231" spans="1:11" s="7" customFormat="1" ht="19.5" customHeight="1">
      <c r="A231" s="21">
        <v>75</v>
      </c>
      <c r="B231" s="22" t="s">
        <v>232</v>
      </c>
      <c r="C231" s="11"/>
      <c r="D231" s="11">
        <v>12.5</v>
      </c>
      <c r="E231" s="10">
        <f>D231</f>
        <v>12.5</v>
      </c>
      <c r="F231" s="10"/>
      <c r="G231" s="11"/>
      <c r="H231" s="10">
        <f t="shared" si="68"/>
        <v>0</v>
      </c>
      <c r="I231" s="11">
        <v>0</v>
      </c>
      <c r="J231" s="11">
        <f t="shared" si="70"/>
        <v>0</v>
      </c>
      <c r="K231" s="11">
        <f t="shared" si="71"/>
        <v>0</v>
      </c>
    </row>
    <row r="232" spans="1:11" s="9" customFormat="1" ht="32.25" customHeight="1">
      <c r="A232" s="21">
        <v>76</v>
      </c>
      <c r="B232" s="22" t="s">
        <v>224</v>
      </c>
      <c r="C232" s="11"/>
      <c r="D232" s="11"/>
      <c r="E232" s="10"/>
      <c r="F232" s="10">
        <v>0</v>
      </c>
      <c r="G232" s="11"/>
      <c r="H232" s="10">
        <f t="shared" si="68"/>
        <v>0</v>
      </c>
      <c r="I232" s="11">
        <v>0</v>
      </c>
      <c r="J232" s="11"/>
      <c r="K232" s="11">
        <v>0</v>
      </c>
    </row>
    <row r="233" spans="1:11" s="9" customFormat="1" ht="29.25" customHeight="1">
      <c r="A233" s="21">
        <v>77</v>
      </c>
      <c r="B233" s="22" t="s">
        <v>225</v>
      </c>
      <c r="C233" s="11"/>
      <c r="D233" s="11"/>
      <c r="E233" s="10"/>
      <c r="F233" s="10">
        <v>16.670000000000002</v>
      </c>
      <c r="G233" s="11">
        <v>92.25</v>
      </c>
      <c r="H233" s="10">
        <f t="shared" si="68"/>
        <v>108.92</v>
      </c>
      <c r="I233" s="11">
        <v>100</v>
      </c>
      <c r="J233" s="11">
        <v>100</v>
      </c>
      <c r="K233" s="11">
        <v>100</v>
      </c>
    </row>
    <row r="234" spans="1:11" s="7" customFormat="1">
      <c r="A234" s="21">
        <v>78</v>
      </c>
      <c r="B234" s="22" t="str">
        <f>B123</f>
        <v>середня вартість одного проекту</v>
      </c>
      <c r="C234" s="11">
        <v>176.21</v>
      </c>
      <c r="D234" s="11">
        <v>117.58</v>
      </c>
      <c r="E234" s="10">
        <f>D234+C234</f>
        <v>293.79000000000002</v>
      </c>
      <c r="F234" s="10">
        <v>157.76840000000001</v>
      </c>
      <c r="G234" s="11"/>
      <c r="H234" s="10">
        <f t="shared" si="68"/>
        <v>157.76840000000001</v>
      </c>
      <c r="I234" s="11">
        <f t="shared" si="70"/>
        <v>89.53430565802168</v>
      </c>
      <c r="J234" s="11"/>
      <c r="K234" s="11">
        <f t="shared" si="71"/>
        <v>53.701079002008235</v>
      </c>
    </row>
    <row r="235" spans="1:11" s="6" customFormat="1" ht="14.25">
      <c r="A235" s="37">
        <v>4</v>
      </c>
      <c r="B235" s="39" t="s">
        <v>111</v>
      </c>
      <c r="C235" s="43"/>
      <c r="D235" s="43"/>
      <c r="E235" s="43"/>
      <c r="F235" s="43"/>
      <c r="G235" s="43"/>
      <c r="H235" s="43"/>
      <c r="I235" s="40"/>
      <c r="J235" s="40"/>
      <c r="K235" s="40"/>
    </row>
    <row r="236" spans="1:11" ht="38.25">
      <c r="A236" s="21">
        <v>79</v>
      </c>
      <c r="B236" s="22" t="s">
        <v>228</v>
      </c>
      <c r="C236" s="10">
        <v>96.2</v>
      </c>
      <c r="D236" s="10">
        <v>99</v>
      </c>
      <c r="E236" s="10">
        <f>D236+C236</f>
        <v>195.2</v>
      </c>
      <c r="F236" s="10">
        <f>F126</f>
        <v>84.7</v>
      </c>
      <c r="G236" s="10"/>
      <c r="H236" s="10">
        <f t="shared" ref="H236:H239" si="76">F236+G236</f>
        <v>84.7</v>
      </c>
      <c r="I236" s="11">
        <f>F236/C236*100</f>
        <v>88.045738045738048</v>
      </c>
      <c r="J236" s="11">
        <f>G236/D236*100</f>
        <v>0</v>
      </c>
      <c r="K236" s="11">
        <f>H236/E236*100</f>
        <v>43.391393442622956</v>
      </c>
    </row>
    <row r="237" spans="1:11" ht="38.25">
      <c r="A237" s="21">
        <v>81</v>
      </c>
      <c r="B237" s="22" t="s">
        <v>182</v>
      </c>
      <c r="C237" s="10">
        <v>243</v>
      </c>
      <c r="D237" s="10"/>
      <c r="E237" s="10">
        <f t="shared" ref="E237:E239" si="77">C237+D237</f>
        <v>243</v>
      </c>
      <c r="F237" s="10"/>
      <c r="G237" s="10"/>
      <c r="H237" s="10">
        <f t="shared" si="76"/>
        <v>0</v>
      </c>
      <c r="I237" s="11">
        <f t="shared" ref="I237:I240" si="78">F237/C237*100</f>
        <v>0</v>
      </c>
      <c r="J237" s="11"/>
      <c r="K237" s="11">
        <f t="shared" ref="K237:K240" si="79">H237/E237*100</f>
        <v>0</v>
      </c>
    </row>
    <row r="238" spans="1:11" ht="51">
      <c r="A238" s="21">
        <v>83</v>
      </c>
      <c r="B238" s="21" t="s">
        <v>191</v>
      </c>
      <c r="C238" s="11">
        <v>98.7</v>
      </c>
      <c r="D238" s="11"/>
      <c r="E238" s="10">
        <f t="shared" si="77"/>
        <v>98.7</v>
      </c>
      <c r="F238" s="11">
        <v>99.61</v>
      </c>
      <c r="G238" s="11"/>
      <c r="H238" s="10">
        <f t="shared" si="76"/>
        <v>99.61</v>
      </c>
      <c r="I238" s="11">
        <f t="shared" si="78"/>
        <v>100.92198581560284</v>
      </c>
      <c r="J238" s="11">
        <v>100</v>
      </c>
      <c r="K238" s="11">
        <f t="shared" si="79"/>
        <v>100.92198581560284</v>
      </c>
    </row>
    <row r="239" spans="1:11" ht="51" customHeight="1">
      <c r="A239" s="21">
        <v>84</v>
      </c>
      <c r="B239" s="21" t="s">
        <v>183</v>
      </c>
      <c r="C239" s="11">
        <v>116.2</v>
      </c>
      <c r="D239" s="11"/>
      <c r="E239" s="10">
        <f t="shared" si="77"/>
        <v>116.2</v>
      </c>
      <c r="F239" s="11">
        <v>97.87</v>
      </c>
      <c r="G239" s="11"/>
      <c r="H239" s="10">
        <f t="shared" si="76"/>
        <v>97.87</v>
      </c>
      <c r="I239" s="11">
        <f t="shared" si="78"/>
        <v>84.225473321858871</v>
      </c>
      <c r="J239" s="11"/>
      <c r="K239" s="11">
        <f t="shared" si="79"/>
        <v>84.225473321858871</v>
      </c>
    </row>
    <row r="240" spans="1:11" ht="53.45" customHeight="1">
      <c r="A240" s="21">
        <v>85</v>
      </c>
      <c r="B240" s="21" t="s">
        <v>192</v>
      </c>
      <c r="C240" s="11">
        <v>98.3</v>
      </c>
      <c r="D240" s="11">
        <v>100</v>
      </c>
      <c r="E240" s="10">
        <f t="shared" ref="E240" si="80">C240+D240</f>
        <v>198.3</v>
      </c>
      <c r="F240" s="11">
        <v>88.84</v>
      </c>
      <c r="G240" s="11"/>
      <c r="H240" s="10">
        <f t="shared" ref="H240:H242" si="81">F240+G240</f>
        <v>88.84</v>
      </c>
      <c r="I240" s="11">
        <f t="shared" si="78"/>
        <v>90.376398779247211</v>
      </c>
      <c r="J240" s="11">
        <f t="shared" ref="J240" si="82">G240/D240*100</f>
        <v>0</v>
      </c>
      <c r="K240" s="11">
        <f t="shared" si="79"/>
        <v>44.800806858295509</v>
      </c>
    </row>
    <row r="241" spans="1:11" s="9" customFormat="1" ht="53.45" customHeight="1">
      <c r="A241" s="21">
        <v>86</v>
      </c>
      <c r="B241" s="21" t="str">
        <f>B127</f>
        <v>Рівень виконання завдання (Збереження та утримання на належному рівні зеленої зони населеного пункту та поліпшення його екологічних умов)</v>
      </c>
      <c r="C241" s="11"/>
      <c r="D241" s="11"/>
      <c r="E241" s="10"/>
      <c r="F241" s="11">
        <v>83.58</v>
      </c>
      <c r="G241" s="11"/>
      <c r="H241" s="10">
        <f t="shared" si="81"/>
        <v>83.58</v>
      </c>
      <c r="I241" s="11">
        <v>100</v>
      </c>
      <c r="J241" s="11"/>
      <c r="K241" s="11">
        <f>I241</f>
        <v>100</v>
      </c>
    </row>
    <row r="242" spans="1:11" s="9" customFormat="1" ht="53.45" customHeight="1">
      <c r="A242" s="21">
        <v>87</v>
      </c>
      <c r="B242" s="21" t="str">
        <f>B128</f>
        <v>Рівень виконання завдання (Забезпечення утримання в належному стані ліній електропередач)</v>
      </c>
      <c r="C242" s="11"/>
      <c r="D242" s="11"/>
      <c r="E242" s="10"/>
      <c r="F242" s="11">
        <v>100</v>
      </c>
      <c r="G242" s="11"/>
      <c r="H242" s="10">
        <f t="shared" si="81"/>
        <v>100</v>
      </c>
      <c r="I242" s="11">
        <v>100</v>
      </c>
      <c r="J242" s="11"/>
      <c r="K242" s="11">
        <f>I242</f>
        <v>100</v>
      </c>
    </row>
    <row r="243" spans="1:11" ht="17.45" customHeight="1">
      <c r="A243" s="66" t="s">
        <v>98</v>
      </c>
      <c r="B243" s="66"/>
      <c r="C243" s="66"/>
      <c r="D243" s="66"/>
      <c r="E243" s="66"/>
      <c r="F243" s="66"/>
      <c r="G243" s="66"/>
      <c r="H243" s="66"/>
      <c r="I243" s="66"/>
      <c r="J243" s="66"/>
      <c r="K243" s="66"/>
    </row>
    <row r="244" spans="1:11" ht="39" customHeight="1">
      <c r="A244" s="67" t="s">
        <v>184</v>
      </c>
      <c r="B244" s="67"/>
      <c r="C244" s="67"/>
      <c r="D244" s="67"/>
      <c r="E244" s="67"/>
      <c r="F244" s="67"/>
      <c r="G244" s="67"/>
      <c r="H244" s="67"/>
      <c r="I244" s="67"/>
      <c r="J244" s="67"/>
      <c r="K244" s="67"/>
    </row>
    <row r="245" spans="1:11" ht="14.1" customHeight="1">
      <c r="A245" s="68" t="s">
        <v>100</v>
      </c>
      <c r="B245" s="68"/>
      <c r="C245" s="68"/>
      <c r="D245" s="68"/>
      <c r="E245" s="68"/>
      <c r="F245" s="68"/>
      <c r="G245" s="68"/>
      <c r="H245" s="68"/>
      <c r="I245" s="68"/>
      <c r="J245" s="68"/>
      <c r="K245" s="68"/>
    </row>
    <row r="246" spans="1:11" ht="13.15" customHeight="1">
      <c r="A246" s="62" t="s">
        <v>101</v>
      </c>
      <c r="B246" s="62"/>
      <c r="C246" s="62"/>
      <c r="D246" s="62"/>
      <c r="E246" s="62"/>
      <c r="F246" s="62"/>
      <c r="G246" s="62"/>
      <c r="H246" s="62"/>
      <c r="I246" s="62"/>
      <c r="J246" s="62"/>
      <c r="K246" s="62"/>
    </row>
    <row r="248" spans="1:11" ht="15" customHeight="1">
      <c r="A248" s="53" t="s">
        <v>110</v>
      </c>
      <c r="B248" s="54"/>
      <c r="C248" s="54"/>
      <c r="D248" s="54"/>
      <c r="E248" s="54"/>
      <c r="F248" s="54"/>
      <c r="G248" s="54"/>
      <c r="H248" s="54"/>
      <c r="I248" s="54"/>
      <c r="J248" s="54"/>
      <c r="K248" s="54"/>
    </row>
    <row r="250" spans="1:11" ht="72">
      <c r="A250" s="21" t="s">
        <v>40</v>
      </c>
      <c r="B250" s="21" t="s">
        <v>8</v>
      </c>
      <c r="C250" s="34" t="s">
        <v>102</v>
      </c>
      <c r="D250" s="34" t="s">
        <v>103</v>
      </c>
      <c r="E250" s="34" t="s">
        <v>104</v>
      </c>
      <c r="F250" s="34" t="s">
        <v>84</v>
      </c>
      <c r="G250" s="34" t="s">
        <v>105</v>
      </c>
      <c r="H250" s="34" t="s">
        <v>106</v>
      </c>
    </row>
    <row r="251" spans="1:11" ht="15">
      <c r="A251" s="21" t="s">
        <v>5</v>
      </c>
      <c r="B251" s="21" t="s">
        <v>18</v>
      </c>
      <c r="C251" s="21" t="s">
        <v>27</v>
      </c>
      <c r="D251" s="21" t="s">
        <v>35</v>
      </c>
      <c r="E251" s="21" t="s">
        <v>34</v>
      </c>
      <c r="F251" s="21" t="s">
        <v>41</v>
      </c>
      <c r="G251" s="21" t="s">
        <v>33</v>
      </c>
      <c r="H251" s="21" t="s">
        <v>42</v>
      </c>
    </row>
    <row r="252" spans="1:11" ht="15">
      <c r="A252" s="21" t="s">
        <v>43</v>
      </c>
      <c r="B252" s="21" t="s">
        <v>44</v>
      </c>
      <c r="C252" s="21" t="s">
        <v>11</v>
      </c>
      <c r="D252" s="21"/>
      <c r="E252" s="21"/>
      <c r="F252" s="21">
        <f>E252-D252</f>
        <v>0</v>
      </c>
      <c r="G252" s="21" t="s">
        <v>11</v>
      </c>
      <c r="H252" s="21" t="s">
        <v>11</v>
      </c>
    </row>
    <row r="253" spans="1:11" ht="15">
      <c r="A253" s="21"/>
      <c r="B253" s="21" t="s">
        <v>45</v>
      </c>
      <c r="C253" s="21" t="s">
        <v>11</v>
      </c>
      <c r="D253" s="21"/>
      <c r="E253" s="21"/>
      <c r="F253" s="21">
        <f t="shared" ref="F253:F254" si="83">E253-D253</f>
        <v>0</v>
      </c>
      <c r="G253" s="21" t="s">
        <v>11</v>
      </c>
      <c r="H253" s="21" t="s">
        <v>11</v>
      </c>
    </row>
    <row r="254" spans="1:11" ht="30">
      <c r="A254" s="21"/>
      <c r="B254" s="21" t="s">
        <v>46</v>
      </c>
      <c r="C254" s="21" t="s">
        <v>11</v>
      </c>
      <c r="D254" s="21"/>
      <c r="E254" s="21"/>
      <c r="F254" s="21">
        <f t="shared" si="83"/>
        <v>0</v>
      </c>
      <c r="G254" s="21" t="s">
        <v>11</v>
      </c>
      <c r="H254" s="21" t="s">
        <v>11</v>
      </c>
    </row>
    <row r="255" spans="1:11" ht="15">
      <c r="A255" s="21"/>
      <c r="B255" s="21" t="s">
        <v>47</v>
      </c>
      <c r="C255" s="21" t="s">
        <v>11</v>
      </c>
      <c r="D255" s="21"/>
      <c r="E255" s="21"/>
      <c r="F255" s="21"/>
      <c r="G255" s="21" t="s">
        <v>11</v>
      </c>
      <c r="H255" s="21" t="s">
        <v>11</v>
      </c>
    </row>
    <row r="256" spans="1:11" ht="15">
      <c r="A256" s="21"/>
      <c r="B256" s="21" t="s">
        <v>48</v>
      </c>
      <c r="C256" s="21" t="s">
        <v>11</v>
      </c>
      <c r="D256" s="21"/>
      <c r="E256" s="21"/>
      <c r="F256" s="21"/>
      <c r="G256" s="21" t="s">
        <v>11</v>
      </c>
      <c r="H256" s="21" t="s">
        <v>11</v>
      </c>
    </row>
    <row r="257" spans="1:11">
      <c r="A257" s="56" t="s">
        <v>114</v>
      </c>
      <c r="B257" s="49"/>
      <c r="C257" s="49"/>
      <c r="D257" s="49"/>
      <c r="E257" s="49"/>
      <c r="F257" s="49"/>
      <c r="G257" s="49"/>
      <c r="H257" s="49"/>
    </row>
    <row r="258" spans="1:11" ht="15">
      <c r="A258" s="21" t="s">
        <v>18</v>
      </c>
      <c r="B258" s="21" t="s">
        <v>49</v>
      </c>
      <c r="C258" s="21" t="s">
        <v>11</v>
      </c>
      <c r="D258" s="21"/>
      <c r="E258" s="21"/>
      <c r="F258" s="21">
        <f t="shared" ref="F258" si="84">E258-D258</f>
        <v>0</v>
      </c>
      <c r="G258" s="21" t="s">
        <v>11</v>
      </c>
      <c r="H258" s="21" t="s">
        <v>11</v>
      </c>
    </row>
    <row r="259" spans="1:11">
      <c r="A259" s="56" t="s">
        <v>198</v>
      </c>
      <c r="B259" s="49"/>
      <c r="C259" s="49"/>
      <c r="D259" s="49"/>
      <c r="E259" s="49"/>
      <c r="F259" s="49"/>
      <c r="G259" s="49"/>
      <c r="H259" s="49"/>
    </row>
    <row r="260" spans="1:11">
      <c r="A260" s="49" t="s">
        <v>50</v>
      </c>
      <c r="B260" s="49"/>
      <c r="C260" s="49"/>
      <c r="D260" s="49"/>
      <c r="E260" s="49"/>
      <c r="F260" s="49"/>
      <c r="G260" s="49"/>
      <c r="H260" s="49"/>
    </row>
    <row r="261" spans="1:11" ht="15">
      <c r="A261" s="21" t="s">
        <v>20</v>
      </c>
      <c r="B261" s="21" t="s">
        <v>51</v>
      </c>
      <c r="C261" s="21"/>
      <c r="D261" s="21"/>
      <c r="E261" s="21"/>
      <c r="F261" s="21"/>
      <c r="G261" s="21"/>
      <c r="H261" s="21"/>
    </row>
    <row r="262" spans="1:11" ht="15">
      <c r="A262" s="21"/>
      <c r="B262" s="21" t="s">
        <v>52</v>
      </c>
      <c r="C262" s="21"/>
      <c r="D262" s="21"/>
      <c r="E262" s="21"/>
      <c r="F262" s="21">
        <f t="shared" ref="F262" si="85">E262-D262</f>
        <v>0</v>
      </c>
      <c r="G262" s="21"/>
      <c r="H262" s="21"/>
    </row>
    <row r="263" spans="1:11">
      <c r="A263" s="49" t="s">
        <v>53</v>
      </c>
      <c r="B263" s="49"/>
      <c r="C263" s="49"/>
      <c r="D263" s="49"/>
      <c r="E263" s="49"/>
      <c r="F263" s="49"/>
      <c r="G263" s="49"/>
      <c r="H263" s="49"/>
    </row>
    <row r="264" spans="1:11" ht="30">
      <c r="A264" s="21"/>
      <c r="B264" s="44" t="s">
        <v>113</v>
      </c>
      <c r="C264" s="21"/>
      <c r="D264" s="21"/>
      <c r="E264" s="21"/>
      <c r="F264" s="21">
        <f t="shared" ref="F264" si="86">E264-D264</f>
        <v>0</v>
      </c>
      <c r="G264" s="21"/>
      <c r="H264" s="21"/>
    </row>
    <row r="265" spans="1:11" ht="30">
      <c r="A265" s="21"/>
      <c r="B265" s="21" t="s">
        <v>54</v>
      </c>
      <c r="C265" s="21"/>
      <c r="D265" s="21"/>
      <c r="E265" s="21"/>
      <c r="F265" s="21"/>
      <c r="G265" s="21"/>
      <c r="H265" s="21"/>
    </row>
    <row r="266" spans="1:11" ht="30">
      <c r="A266" s="21" t="s">
        <v>21</v>
      </c>
      <c r="B266" s="21" t="s">
        <v>55</v>
      </c>
      <c r="C266" s="21" t="s">
        <v>11</v>
      </c>
      <c r="D266" s="21"/>
      <c r="E266" s="21"/>
      <c r="F266" s="21"/>
      <c r="G266" s="21" t="s">
        <v>11</v>
      </c>
      <c r="H266" s="21" t="s">
        <v>11</v>
      </c>
    </row>
    <row r="267" spans="1:11" ht="22.9" customHeight="1">
      <c r="A267" s="69" t="s">
        <v>199</v>
      </c>
      <c r="B267" s="69"/>
      <c r="C267" s="69"/>
      <c r="D267" s="69"/>
      <c r="E267" s="69"/>
      <c r="F267" s="69"/>
      <c r="G267" s="69"/>
      <c r="H267" s="69"/>
      <c r="I267" s="69"/>
      <c r="J267" s="69"/>
      <c r="K267" s="69"/>
    </row>
    <row r="268" spans="1:11" ht="21" customHeight="1">
      <c r="A268" s="69" t="s">
        <v>233</v>
      </c>
      <c r="B268" s="69"/>
      <c r="C268" s="69"/>
      <c r="D268" s="69"/>
      <c r="E268" s="69"/>
      <c r="F268" s="69"/>
      <c r="G268" s="69"/>
      <c r="H268" s="69"/>
      <c r="I268" s="69"/>
      <c r="J268" s="69"/>
      <c r="K268" s="69"/>
    </row>
    <row r="269" spans="1:11" ht="18" customHeight="1">
      <c r="A269" s="69" t="s">
        <v>107</v>
      </c>
      <c r="B269" s="54"/>
      <c r="C269" s="54"/>
      <c r="D269" s="54"/>
      <c r="E269" s="54"/>
      <c r="F269" s="54"/>
      <c r="G269" s="54"/>
      <c r="H269" s="54"/>
      <c r="I269" s="54"/>
      <c r="J269" s="54"/>
      <c r="K269" s="54"/>
    </row>
    <row r="270" spans="1:11" ht="23.1" customHeight="1">
      <c r="A270" s="65" t="s">
        <v>240</v>
      </c>
      <c r="B270" s="62"/>
      <c r="C270" s="62"/>
      <c r="D270" s="62"/>
      <c r="E270" s="62"/>
      <c r="F270" s="62"/>
      <c r="G270" s="62"/>
      <c r="H270" s="62"/>
      <c r="I270" s="62"/>
      <c r="J270" s="62"/>
      <c r="K270" s="62"/>
    </row>
    <row r="271" spans="1:11" ht="126" customHeight="1">
      <c r="A271" s="69" t="s">
        <v>200</v>
      </c>
      <c r="B271" s="69"/>
      <c r="C271" s="69"/>
      <c r="D271" s="69"/>
      <c r="E271" s="69"/>
      <c r="F271" s="69"/>
      <c r="G271" s="69"/>
      <c r="H271" s="69"/>
      <c r="I271" s="69"/>
      <c r="J271" s="69"/>
      <c r="K271" s="69"/>
    </row>
    <row r="272" spans="1:11" ht="20.65" customHeight="1">
      <c r="A272" s="69" t="s">
        <v>239</v>
      </c>
      <c r="B272" s="69"/>
      <c r="C272" s="69"/>
      <c r="D272" s="69"/>
      <c r="E272" s="69"/>
      <c r="F272" s="69"/>
      <c r="G272" s="69"/>
      <c r="H272" s="69"/>
      <c r="I272" s="69"/>
      <c r="J272" s="69"/>
      <c r="K272" s="69"/>
    </row>
    <row r="273" spans="1:11" ht="21" customHeight="1">
      <c r="A273" s="69" t="s">
        <v>201</v>
      </c>
      <c r="B273" s="69"/>
      <c r="C273" s="69"/>
      <c r="D273" s="69"/>
      <c r="E273" s="69"/>
      <c r="F273" s="69"/>
      <c r="G273" s="69"/>
      <c r="H273" s="69"/>
      <c r="I273" s="69"/>
      <c r="J273" s="69"/>
      <c r="K273" s="69"/>
    </row>
    <row r="275" spans="1:11" ht="15.75">
      <c r="B275" s="45" t="s">
        <v>112</v>
      </c>
      <c r="C275" s="45"/>
      <c r="D275" s="45"/>
      <c r="E275" s="70" t="s">
        <v>234</v>
      </c>
      <c r="F275" s="70"/>
      <c r="G275" s="70"/>
    </row>
  </sheetData>
  <mergeCells count="73">
    <mergeCell ref="A273:K273"/>
    <mergeCell ref="E275:G275"/>
    <mergeCell ref="A267:K267"/>
    <mergeCell ref="A268:K268"/>
    <mergeCell ref="A269:K269"/>
    <mergeCell ref="A270:K270"/>
    <mergeCell ref="A271:K271"/>
    <mergeCell ref="A272:K272"/>
    <mergeCell ref="A263:H263"/>
    <mergeCell ref="A142:K142"/>
    <mergeCell ref="A152:K152"/>
    <mergeCell ref="A153:K153"/>
    <mergeCell ref="A243:K243"/>
    <mergeCell ref="A244:K244"/>
    <mergeCell ref="A245:K245"/>
    <mergeCell ref="A246:K246"/>
    <mergeCell ref="A248:K248"/>
    <mergeCell ref="A257:H257"/>
    <mergeCell ref="A259:H259"/>
    <mergeCell ref="A260:H260"/>
    <mergeCell ref="A141:K141"/>
    <mergeCell ref="A132:K132"/>
    <mergeCell ref="A133:K133"/>
    <mergeCell ref="A134:K134"/>
    <mergeCell ref="A135:K135"/>
    <mergeCell ref="A136:K136"/>
    <mergeCell ref="A137:K137"/>
    <mergeCell ref="A138:A139"/>
    <mergeCell ref="B138:B139"/>
    <mergeCell ref="C138:E138"/>
    <mergeCell ref="F138:H138"/>
    <mergeCell ref="I138:K138"/>
    <mergeCell ref="C125:E125"/>
    <mergeCell ref="F125:H125"/>
    <mergeCell ref="I125:K125"/>
    <mergeCell ref="C50:E50"/>
    <mergeCell ref="F50:H50"/>
    <mergeCell ref="I50:K50"/>
    <mergeCell ref="A74:K74"/>
    <mergeCell ref="C75:E75"/>
    <mergeCell ref="F75:H75"/>
    <mergeCell ref="I75:K75"/>
    <mergeCell ref="A99:K99"/>
    <mergeCell ref="C100:E100"/>
    <mergeCell ref="F100:H100"/>
    <mergeCell ref="I100:K100"/>
    <mergeCell ref="A124:K124"/>
    <mergeCell ref="A17:K17"/>
    <mergeCell ref="A27:K27"/>
    <mergeCell ref="A33:E33"/>
    <mergeCell ref="A40:E40"/>
    <mergeCell ref="A46:K46"/>
    <mergeCell ref="A48:A49"/>
    <mergeCell ref="B48:B49"/>
    <mergeCell ref="C48:E48"/>
    <mergeCell ref="F48:H48"/>
    <mergeCell ref="I48:K48"/>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 right="0.7" top="0.75" bottom="0.75" header="0.3" footer="0.3"/>
  <pageSetup paperSize="9" scale="6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6030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User</cp:lastModifiedBy>
  <cp:lastPrinted>2022-02-17T14:20:41Z</cp:lastPrinted>
  <dcterms:created xsi:type="dcterms:W3CDTF">2019-07-18T07:25:18Z</dcterms:created>
  <dcterms:modified xsi:type="dcterms:W3CDTF">2022-02-18T12:42:20Z</dcterms:modified>
</cp:coreProperties>
</file>