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/>
  </bookViews>
  <sheets>
    <sheet name=" бюдж комісія " sheetId="3" r:id="rId1"/>
  </sheets>
  <definedNames>
    <definedName name="_GoBack" localSheetId="0">' бюдж комісія '!#REF!</definedName>
    <definedName name="_xlnm.Print_Titles" localSheetId="0">' бюдж комісія '!$6:$6</definedName>
    <definedName name="_xlnm.Print_Area" localSheetId="0">' бюдж комісія '!$B$1:$L$67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6" i="3"/>
  <c r="J65"/>
  <c r="J64"/>
  <c r="J63"/>
  <c r="J62"/>
  <c r="J61"/>
  <c r="J60"/>
  <c r="J59"/>
  <c r="J58"/>
  <c r="J57"/>
  <c r="J54"/>
  <c r="J53"/>
  <c r="J52"/>
  <c r="J51"/>
  <c r="J50"/>
  <c r="J45"/>
  <c r="J48"/>
  <c r="J47"/>
  <c r="J46"/>
  <c r="J44"/>
  <c r="J43"/>
  <c r="J39"/>
  <c r="J38"/>
  <c r="J37"/>
  <c r="J36"/>
  <c r="J32"/>
  <c r="J31"/>
  <c r="J30"/>
  <c r="J28"/>
  <c r="J27"/>
  <c r="J26"/>
  <c r="J25"/>
  <c r="J24"/>
  <c r="J23"/>
  <c r="J22"/>
  <c r="J20"/>
  <c r="J19"/>
  <c r="J18"/>
  <c r="J17"/>
  <c r="J14"/>
  <c r="J13"/>
  <c r="J12"/>
  <c r="J10"/>
  <c r="J9"/>
  <c r="J8"/>
  <c r="F12"/>
  <c r="F66"/>
  <c r="F13"/>
  <c r="F65"/>
  <c r="F20"/>
  <c r="E20"/>
  <c r="F25"/>
  <c r="F64"/>
  <c r="F63"/>
  <c r="F62"/>
  <c r="E47"/>
  <c r="F47" s="1"/>
  <c r="F61"/>
  <c r="F10"/>
  <c r="E10"/>
  <c r="F60"/>
  <c r="F59"/>
  <c r="F58"/>
  <c r="F57"/>
  <c r="F55"/>
  <c r="J55" s="1"/>
  <c r="F54" l="1"/>
  <c r="F8"/>
  <c r="F53"/>
  <c r="G41"/>
  <c r="H41"/>
  <c r="I41"/>
  <c r="J41"/>
  <c r="F52"/>
  <c r="F51"/>
  <c r="E14"/>
  <c r="F14" s="1"/>
  <c r="F41" s="1"/>
  <c r="L41" s="1"/>
  <c r="F48"/>
  <c r="F45"/>
  <c r="F44"/>
  <c r="E41" l="1"/>
  <c r="F43"/>
  <c r="F9" l="1"/>
  <c r="F50"/>
</calcChain>
</file>

<file path=xl/sharedStrings.xml><?xml version="1.0" encoding="utf-8"?>
<sst xmlns="http://schemas.openxmlformats.org/spreadsheetml/2006/main" count="191" uniqueCount="176">
  <si>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</si>
  <si>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</si>
  <si>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</si>
  <si>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</si>
  <si>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</si>
  <si>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</si>
  <si>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</si>
  <si>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</si>
  <si>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</si>
  <si>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</si>
  <si>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2</t>
  </si>
  <si>
    <t>Зміни в межах  бюджетних призначень</t>
  </si>
  <si>
    <t>до рішення міської ради VIII скликання</t>
  </si>
  <si>
    <t xml:space="preserve"> </t>
  </si>
  <si>
    <t xml:space="preserve">Пропозиції по внесенню змін до бюджету Ніжинської міської територіальної громади на 2022 рік </t>
  </si>
  <si>
    <t>УЖКГ та Б</t>
  </si>
  <si>
    <t>6-</t>
  </si>
  <si>
    <t>Додаток 10</t>
  </si>
  <si>
    <t xml:space="preserve">від                            2022 р. №          /2022   </t>
  </si>
  <si>
    <t xml:space="preserve">Лист УЖКГ та Б від 10.01.2022 № 01-14/11  </t>
  </si>
  <si>
    <t xml:space="preserve">Бюджетні установи </t>
  </si>
  <si>
    <t>КПКВ 0611021   КЕКВ 2240</t>
  </si>
  <si>
    <t>КПКВ 1217640 КЕКВ 2610</t>
  </si>
  <si>
    <t xml:space="preserve">Субвенція з місцевого  бюджету на  закупівлю опорними закладами охорони здоров’я  послуг щодо проектування та встановлення кисневих станцій за рахунок залишку  коштів відповідної субвенції з  державного  бюджету, що  утворився  на початок  бюджетного  періоду </t>
  </si>
  <si>
    <t>КПКВ 1218311 КЕКВ 2000</t>
  </si>
  <si>
    <t>3-1</t>
  </si>
  <si>
    <t>3-2</t>
  </si>
  <si>
    <t>4</t>
  </si>
  <si>
    <t>КПКВ 1216030   КЕКВ 2000</t>
  </si>
  <si>
    <r>
      <t xml:space="preserve">Зміни за рахунок вільних залишків  коштів </t>
    </r>
    <r>
      <rPr>
        <b/>
        <sz val="48"/>
        <rFont val="Times New Roman"/>
        <family val="1"/>
        <charset val="204"/>
      </rPr>
      <t xml:space="preserve">загального фонду </t>
    </r>
    <r>
      <rPr>
        <b/>
        <sz val="36"/>
        <rFont val="Times New Roman"/>
        <family val="1"/>
        <charset val="204"/>
      </rPr>
      <t xml:space="preserve">станом на 01.01.2022 рік - </t>
    </r>
    <r>
      <rPr>
        <b/>
        <sz val="48"/>
        <rFont val="Times New Roman"/>
        <family val="1"/>
        <charset val="204"/>
      </rPr>
      <t>30 812 049 грн.</t>
    </r>
  </si>
  <si>
    <t>КПКВ 0611041 КЕКВ 2111-               569 600; КЕКВ 2120-122 499,76</t>
  </si>
  <si>
    <r>
      <t xml:space="preserve">КПКВ 0212010 </t>
    </r>
    <r>
      <rPr>
        <b/>
        <sz val="36"/>
        <rFont val="Times New Roman"/>
        <family val="1"/>
        <charset val="204"/>
      </rPr>
      <t>КЕКВ 3210</t>
    </r>
  </si>
  <si>
    <r>
      <t xml:space="preserve">КПКВ 0611154 КЕКВ 2210-             136 723,11; КЕКВ 2240-100 000;     </t>
    </r>
    <r>
      <rPr>
        <b/>
        <sz val="36"/>
        <rFont val="Times New Roman"/>
        <family val="1"/>
        <charset val="204"/>
      </rPr>
      <t>КЕКВ 3110 -                135 000</t>
    </r>
  </si>
  <si>
    <t>Лист  ТОВ "Пассервіс" від 27.01.2022</t>
  </si>
  <si>
    <t xml:space="preserve">КПКВ 0813033     КЕКВ 2730 </t>
  </si>
  <si>
    <t>КПКВ 0611010  КЕКВ 2000 - 607000;              КПКВ 0611021                       КЕКВ 2000 -999000;                         КПКВ 1070               КЕКВ 2000-313000 КПКВ 1151       КЕКВ 2000- 8000   КПКВ 1160                  КЕКВ 2000-6000</t>
  </si>
  <si>
    <t>( +-) 150 000</t>
  </si>
  <si>
    <t>Перерозподіл кошторисних призначень  з програми розвитку туризму на програму розвитку культури для проведення у липні  2022 року ІІІ Всеукраїнського музейного форуму</t>
  </si>
  <si>
    <t>( +-) 206 270</t>
  </si>
  <si>
    <t>Освітня субвенція  (на оплату праці з нарахуваннями педпрацівників)</t>
  </si>
  <si>
    <t>за КВК, КПКВ</t>
  </si>
  <si>
    <t>Лист  Спілки                       "ОСБЖБ" від 20.01.2022</t>
  </si>
  <si>
    <t>КПКВ 0617520    КЕКВ 2240</t>
  </si>
  <si>
    <t>Лист  відділу спорту від 07.02.2022 № 02-25/14</t>
  </si>
  <si>
    <t>КПКЕВ 1115031   КЕКВ 2271</t>
  </si>
  <si>
    <t xml:space="preserve">КПКВ 1014082 КЕКВ 2210 ( +-)     47 850             КЕКВ 2240( +-)                158 420 </t>
  </si>
  <si>
    <t>Всього розподілено вільного залишку загального фонду на 01.01.2022</t>
  </si>
  <si>
    <t>КПКВ 0617520 КЕКВ 2210+                        150 000; КЕКВ 3110-150  000</t>
  </si>
  <si>
    <t>Лист  Територіального центру від 09.02.2022 № 61</t>
  </si>
  <si>
    <t>( +-) 35 000</t>
  </si>
  <si>
    <t>КПКВ 0817520  КЕКВ 3110-35000       КЕКВ 2210+35000</t>
  </si>
  <si>
    <t>КПКВ 1115061  КЕКВ 2210-                     60000;                      КЕКВ 2240-45000</t>
  </si>
  <si>
    <t>( +-) 180 000</t>
  </si>
  <si>
    <t>КПКВ 1115061    КЕКВ 2240-180000 КЕКВ  2273+180000</t>
  </si>
  <si>
    <t>Лист  УЖКГ та Б від 10.02.2022 № 01-14/121</t>
  </si>
  <si>
    <t>Перерозподіл  кошторисних призначень з поточного ремонту  малих архітектурних форм- 84000 на монтування  з/б паркану на Троїцькому кладовищі зі сторони вул. Брюховця +35000; на демонтаж новорічних гірлянд з територій міста загального користування +49000</t>
  </si>
  <si>
    <t xml:space="preserve">КПКВ 1216030   КЕКВ 2240 - 84000; КПКВ 1216030 КЕКВ 2240+ 35000; КЕКВ 2240+49000 </t>
  </si>
  <si>
    <t>( +-) 410 000</t>
  </si>
  <si>
    <t>( +-) 49 000</t>
  </si>
  <si>
    <t xml:space="preserve">Перерозподіл кошторисних призначень з придбання елементів благоустрою на придбання світлової вуличної гірлянди </t>
  </si>
  <si>
    <t>КПКВ 1217330  КЕКВ 3142-410000  КПКВ 1217330  КЕКВ 3122+410000</t>
  </si>
  <si>
    <t>КПКВ 1216030 КЕКВ 2210-49000   КПКВ 1216030 КЕКВ 3110+49000</t>
  </si>
  <si>
    <t>( +-) 165 000</t>
  </si>
  <si>
    <t>Перерозподіл кошторисних призначень  з переносних електростанцій та бензорізу по бетону і металу з поточних видатків на капітальні</t>
  </si>
  <si>
    <t>КПКВ 1218110  КЕКВ 2210-165000  КЕКВ 3110+165000</t>
  </si>
  <si>
    <t>( +-) 316 487</t>
  </si>
  <si>
    <t>КПКВ 1217640      КЕКВ 2240-316487 КПКВ 1217670  КЕКВ 3210 +316487</t>
  </si>
  <si>
    <t>Лист відділу спорту від 10.02.2022 № 48</t>
  </si>
  <si>
    <t xml:space="preserve">Субвенція з місцевого  бюджету на  здійснення переданих видатків у сфері освіти за рахунок коштів освітньої субвенції  (на придбання корекційно - розвиваючого комплексу, дидактичних ігор, посібників,спортивного обладнання, меблів,  ремонт приміщення та придбання ноутбуків для роботи фахівців                          ( консультантів) інклюзивно -  ресурсного центру  </t>
  </si>
  <si>
    <t xml:space="preserve">Додатково на покриття дефіциту на заробітну плату з нарахуваннями  </t>
  </si>
  <si>
    <t xml:space="preserve">Відшкодування  витрат по теплопостачанню </t>
  </si>
  <si>
    <t>Підключення до високошвидкісної мережі Інтернет в ЗЗСО (в т.ч. гімназії № 2- 100 000 грн)</t>
  </si>
  <si>
    <t>Послуги  з  технічного обслуговування  вузла обліку теплової  енергії та системи автоматичного регулювання теплового потоку на об’єкті ЗЗСО №1</t>
  </si>
  <si>
    <t>Управління освіти</t>
  </si>
  <si>
    <t>КНП "ЦМЛ ім.М.Галицького"</t>
  </si>
  <si>
    <t>Лист  управління освіти від 03.02.2022 № 01-10/219</t>
  </si>
  <si>
    <t>Лист управління освіти від 04.01.2022  № 01-10/07</t>
  </si>
  <si>
    <t>Перенесення  трьох стовпів (із приватної теритроії за  зверненням мешканця міста Ніжина) електромережі ЗДО №8 "Кручайлик"  - 49000</t>
  </si>
  <si>
    <t>Лист управління освіти від 13.01.2022 № 01-10/58</t>
  </si>
  <si>
    <t xml:space="preserve"> Лист управління  освіти від 07.02.2022 №01-10/227 </t>
  </si>
  <si>
    <t>Додатково на  компенсаційні виплати за перевезення  пільгових категорій населення (по 300,0 тис. грн. щомісячно)</t>
  </si>
  <si>
    <t xml:space="preserve">Додатково на утримання  спортивних майданчиків-40 000; спортивної зали по вул. Прилуцька,156 - 20 000 грн; на ремонт даху  приміщень, прилеглих до спортивної зали по вул. Прилуцька,156 - 45 000   </t>
  </si>
  <si>
    <t>Лист  "Спорт для всіх" від 09.02.2022 № 46</t>
  </si>
  <si>
    <t>Лист  УЖКГ та Б від 10.02.2022 № 01-14/121-1</t>
  </si>
  <si>
    <t>Капітальний ремонт огорожі скверу ім. М. Гоголя -  1 053 127</t>
  </si>
  <si>
    <t>КПКВ 1217461 КЕКВ 3132</t>
  </si>
  <si>
    <t>Спецфонд для фінансування природоохоронних заходів</t>
  </si>
  <si>
    <t>Спецфонд для використання коштів  на будівництво, реконструкцію, ремонт та утримання вулиць і доріг</t>
  </si>
  <si>
    <t>Спецфонд для видатків бюджету розвитку, в тому числі:</t>
  </si>
  <si>
    <t>Цільовий фонд, в який сплачувались кошти на засадах добровільного самооподаткування, (на благоустрій населеного пункту с.Переяслівка)</t>
  </si>
  <si>
    <t>Лист гімназії №2  від 04.02.2022 № 02-10/25</t>
  </si>
  <si>
    <t xml:space="preserve">Лист  управління культури від 04.02.2022 №         1-16/46 </t>
  </si>
  <si>
    <t>Перерозподіл кошторисних призначень   програми інформатизації з капітальних видатків на поточні видатки (облікова політика)</t>
  </si>
  <si>
    <t>Перерозподіл кошторисниих призначень на закупівлю 10 ноутбуків по проекту Громадського бюджету "Роболабораторія у Ніжин.гімназії №2" з  капітальних видатків на поточні  (облікова політика)</t>
  </si>
  <si>
    <t>Перерозподіл кошторисних призначень   з оплати послуг  на  оплату електроенергії у зв’язку з  підключенням освітлення на міському стадіоні та обігрівом  інфрачервоним опаленняим спортзалу по вул. Прилуцька,156</t>
  </si>
  <si>
    <t xml:space="preserve">Перерозподіл кошторисних призначень з реконструкції  КНС р.Остер вул. Набережна  на будівництво каналізаційної   мережі для підключення житлових буд. по вул. Глібова,5                      (кв.1,3,5); вул Богушевича, 6а (кв.1,2,4,5,60); вул Богушевича,6 (кв.2,3) </t>
  </si>
  <si>
    <t>Лист  управління культури від 11.02.2022 №         1-16/53</t>
  </si>
  <si>
    <t>Перерозподіл кошторисних призначень для придбання інтерактивної дошки - 30000, цифрового піаніно - 40000</t>
  </si>
  <si>
    <t>(+,-) 70 000</t>
  </si>
  <si>
    <t>КПКВ 1011080 КЕКВ 3110</t>
  </si>
  <si>
    <t>Програма фінансової підтримки діяльності 16 ДПРЧ (м. Ніжин) Державного пожежно-рятувального загону Головного управління Державної служби України з надзвичайних ситуацій у Чернігівській області на 2022 рік</t>
  </si>
  <si>
    <t xml:space="preserve">Перерозподіл кошторисних призначень з  послуг з розчистки водовідвідних канав  (послуг із технічного обслуговування водопропускних споруд) на придбання хімічного засобу для боротьби з амброзією
</t>
  </si>
  <si>
    <t>(+,-) 99 000</t>
  </si>
  <si>
    <t xml:space="preserve">Лист УЖКГ та Б від 10.02.2022 № 01-14/121-2  </t>
  </si>
  <si>
    <t>Лист НКМ ім.І.Спаського від 14.02.22 р. № 15</t>
  </si>
  <si>
    <t>Встановлення в будівлі музею 5-ти енергозберігаючих вікон та вхідних дверей з метою використання приміщення для розміщення експозиції відділу Музей археології та історії підземного Ніжина</t>
  </si>
  <si>
    <t>КПКВ 1014040 КЕКВ 2210</t>
  </si>
  <si>
    <r>
      <t xml:space="preserve">Зміни за рахунок вільних залишків  коштів </t>
    </r>
    <r>
      <rPr>
        <b/>
        <sz val="48"/>
        <rFont val="Times New Roman"/>
        <family val="1"/>
        <charset val="204"/>
      </rPr>
      <t>спеціального фонду</t>
    </r>
    <r>
      <rPr>
        <b/>
        <sz val="36"/>
        <rFont val="Times New Roman"/>
        <family val="1"/>
        <charset val="204"/>
      </rPr>
      <t xml:space="preserve"> станом на 01.01.2022 рік - </t>
    </r>
    <r>
      <rPr>
        <b/>
        <sz val="48"/>
        <rFont val="Times New Roman"/>
        <family val="1"/>
        <charset val="204"/>
      </rPr>
      <t>1 618 278,44   грн.</t>
    </r>
  </si>
  <si>
    <t xml:space="preserve">Перерозподіл кошторисних призначень з придбання елементів благоустрою
на придбання допоміжних декоративних, мультуючих засобів / для озеленення міста/ - 93500, придбання засобів захисту рослин - 13000 та добрив - 17050
</t>
  </si>
  <si>
    <t xml:space="preserve">Лист УЖКГ та Б від 14.02.2022 № 01-14/121-3  </t>
  </si>
  <si>
    <t>(+,-) 123 550</t>
  </si>
  <si>
    <t xml:space="preserve">КПКВ 1216030 КЕКВ 2210 </t>
  </si>
  <si>
    <t>КПКВ 1218311  КЕКВ 2240-99000; КЕКВ 2210+99000</t>
  </si>
  <si>
    <t>Лист виконкому від 15.02.22 р. № 10</t>
  </si>
  <si>
    <t xml:space="preserve">Перерозподіл кошторисних призначень між загальним та спеціальним фондами для технічного переоснащення локальної мережі передачі даних </t>
  </si>
  <si>
    <t>(+,-) 750 000</t>
  </si>
  <si>
    <t>КПКВ 0217520 КЕКВ 2210-129900, КЕКВ 3110-620100, КЕКВ 2240+750000</t>
  </si>
  <si>
    <t>Придбання комп’ютерної техніки - ноутбук ASUS Laptop 2 шт. - 30000, принтер HP Color Lazer 1 шт. 11000</t>
  </si>
  <si>
    <t xml:space="preserve">Лист УЖКГ та Б від № </t>
  </si>
  <si>
    <t xml:space="preserve">Збільшення планових асигнувань на службові відрядження </t>
  </si>
  <si>
    <t>Лист виконкому від 16.02.22 р. № 11</t>
  </si>
  <si>
    <t>Закупівля дверей в кабінети адмінбудівлі</t>
  </si>
  <si>
    <t>КПКВ 0210160 КЕКВ 2210</t>
  </si>
  <si>
    <r>
      <t xml:space="preserve">Капітальний ремонт дороги вул. Гоголя м. Ніжин, Чернігівської обл. (коригування)  -          5 213 984; </t>
    </r>
    <r>
      <rPr>
        <b/>
        <sz val="36"/>
        <rFont val="Times New Roman"/>
        <family val="1"/>
        <charset val="204"/>
      </rPr>
      <t>капітальний ремонт пішохідної зони між проїжджими частинами вул.Шевченка на ділянці від площі ім.І.Франка до вул.Козача в м.Ніжин, Чернігівської обл. - 2 072 306</t>
    </r>
  </si>
  <si>
    <r>
      <t xml:space="preserve"> Додатково на програму енергоефективності бюджетної,  комунальної та житлової сфер на 2022-2024 роки: </t>
    </r>
    <r>
      <rPr>
        <b/>
        <sz val="36"/>
        <rFont val="Times New Roman"/>
        <family val="1"/>
        <charset val="204"/>
      </rPr>
      <t>проведення комплексної  термомодернізації  в ОСББ</t>
    </r>
    <r>
      <rPr>
        <sz val="36"/>
        <rFont val="Times New Roman"/>
        <family val="1"/>
        <charset val="204"/>
      </rPr>
      <t xml:space="preserve"> </t>
    </r>
    <r>
      <rPr>
        <b/>
        <sz val="36"/>
        <rFont val="Times New Roman"/>
        <family val="1"/>
        <charset val="204"/>
      </rPr>
      <t xml:space="preserve">(І кв.- 860 тис. </t>
    </r>
    <r>
      <rPr>
        <sz val="36"/>
        <rFont val="Times New Roman"/>
        <family val="1"/>
        <charset val="204"/>
      </rPr>
      <t xml:space="preserve">грн; ІІ кв.- 200 тис. грн; ІІІ кв. - 450 тис. грн; ІV кв. - 400 тис. грн).                                                           </t>
    </r>
    <r>
      <rPr>
        <b/>
        <i/>
        <sz val="36"/>
        <rFont val="Times New Roman"/>
        <family val="1"/>
        <charset val="204"/>
      </rPr>
      <t>В бюджеті на 2022 рік затвердждено на ОСББ - 683,0 тис. грн</t>
    </r>
  </si>
  <si>
    <r>
      <t xml:space="preserve">Додатково: для оплати вуличної електроенергії - 5 000 000; </t>
    </r>
    <r>
      <rPr>
        <b/>
        <sz val="36"/>
        <rFont val="Times New Roman"/>
        <family val="1"/>
        <charset val="204"/>
      </rPr>
      <t xml:space="preserve">придбання однорічних рослин                    (розсада квітів) - 198 000; придбання багаторічних рослин -70 000;  капремонт дороги по вул. Бобрицька - 2940646,91 </t>
    </r>
  </si>
  <si>
    <t xml:space="preserve">Капітальний ремонт дороги вул. Бобрицька </t>
  </si>
  <si>
    <t>Лист 4 ДПРЗ ГУ ДСНС України в Чернігівській обл. від 16.02.22 р. № 7048 01-74/7048</t>
  </si>
  <si>
    <t>Листи управління освіти від 17.02.22р. № 01-10/307,  гімназії №2 від 15.02.22 р., гімназії № 14 від 15.02.22 р. № 01-12/45, НВК № 16 "Престиж" від 16.02.22 р.</t>
  </si>
  <si>
    <t>КПКВ 0611021 КЕКВ 2210+170000, КЕКВ 2240+688000; КПКВ 0617520 КЕКВ 3110+30000, КЕКВ 2210+20000</t>
  </si>
  <si>
    <t>Лист управління освіти від 18.02.22р. № 01-10/313</t>
  </si>
  <si>
    <t xml:space="preserve">Облаштування приміщень навчальних закладів у зв’язку з оптимізацією освітнього процесу: придбання меблів у гімназію №14-70000, НВК №16-50000, ЗЗСО №7-30000; поточні ремонти приміщень  в гімназії №14 -150000, гімназії № 2 - 393000, ЗЗСО №7 - 40000, поточного ремонту по заміні вікон НВК № 16 - 105000; придбання мультимедійного проектору НВК №16 - 20000; придбання комп’ютерного обладнання в НВК №16-20000, ЗЗСО №7 - 30000. </t>
  </si>
  <si>
    <t xml:space="preserve">Корегування ПКД по об’єкту "Капітальний ремонт частини даху Ніжинської ЗОШ І-ІІІ ст. №7 по вул. Гоголя, 15" </t>
  </si>
  <si>
    <t>Лист відділу з питань фізкультури та спорту від 18.02.22р. №02-25/17</t>
  </si>
  <si>
    <t>Придбання захисної сітки для ДЮСФШ</t>
  </si>
  <si>
    <t>КПКВ 1115031 КЕКВ 2210</t>
  </si>
  <si>
    <t>КПКВ 0611021 КЕКВ 3132</t>
  </si>
  <si>
    <t>Лист управління освіти від 21.02.22 №01-10/318</t>
  </si>
  <si>
    <t>Придбання спортивного інвентарю для проведення спортивних змагань серед учнів ЗЗСО</t>
  </si>
  <si>
    <r>
      <rPr>
        <b/>
        <sz val="36"/>
        <rFont val="Times New Roman"/>
        <family val="1"/>
        <charset val="204"/>
      </rPr>
      <t>ЗДО- 607 000 грн.:</t>
    </r>
    <r>
      <rPr>
        <sz val="36"/>
        <rFont val="Times New Roman"/>
        <family val="1"/>
        <charset val="204"/>
      </rPr>
      <t xml:space="preserve"> поточний ремонт по заміні вікон  в ЗДО № 4,12,14-400000 грн; проведення медогляду - 120000; пот.ремонт- установка  пандуса- 49000; відрядні 19000; навчання - 19000.  </t>
    </r>
    <r>
      <rPr>
        <b/>
        <sz val="36"/>
        <rFont val="Times New Roman"/>
        <family val="1"/>
        <charset val="204"/>
      </rPr>
      <t>ЗЗСО - 999 000 грн:</t>
    </r>
    <r>
      <rPr>
        <sz val="36"/>
        <rFont val="Times New Roman"/>
        <family val="1"/>
        <charset val="204"/>
      </rPr>
      <t xml:space="preserve">двері в класи  ЗЗСО №1- 25000; поточний ремонт по заміні вікон  в ЗЗСО № 6,14,15, ННВК №16 - 600000; підключення сушок - 49000; проведення медоглядів - 200000; відрядні 70000; навчання - 55000( підвищення кваліфікації).  </t>
    </r>
    <r>
      <rPr>
        <b/>
        <sz val="36"/>
        <rFont val="Times New Roman"/>
        <family val="1"/>
        <charset val="204"/>
      </rPr>
      <t>Позашкільна освіта- 313 000 грн:</t>
    </r>
    <r>
      <rPr>
        <sz val="36"/>
        <rFont val="Times New Roman"/>
        <family val="1"/>
        <charset val="204"/>
      </rPr>
      <t xml:space="preserve"> придбання крісел  в зал БДЮ - 250000; проведення медогляду - 35000; відрядні - 20000; навчання - 8000. </t>
    </r>
    <r>
      <rPr>
        <b/>
        <sz val="36"/>
        <rFont val="Times New Roman"/>
        <family val="1"/>
        <charset val="204"/>
      </rPr>
      <t xml:space="preserve"> Інклюзивно - ресурсний центр- 8 000:</t>
    </r>
    <r>
      <rPr>
        <sz val="36"/>
        <rFont val="Times New Roman"/>
        <family val="1"/>
        <charset val="204"/>
      </rPr>
      <t xml:space="preserve"> відрядні - 1000; медогляд - 4000; навчання - 3000.    </t>
    </r>
    <r>
      <rPr>
        <b/>
        <sz val="36"/>
        <rFont val="Times New Roman"/>
        <family val="1"/>
        <charset val="204"/>
      </rPr>
      <t>Центр проф.розвитку педпрацівників - 6 000:</t>
    </r>
    <r>
      <rPr>
        <sz val="36"/>
        <rFont val="Times New Roman"/>
        <family val="1"/>
        <charset val="204"/>
      </rPr>
      <t xml:space="preserve"> відрядні - 2000; медогляд - 4000</t>
    </r>
  </si>
  <si>
    <t>Лист управління культури від 21.02.22р. №1-16/70</t>
  </si>
  <si>
    <t>Придбання ноутбуку для озвучення загальноміських заходів</t>
  </si>
  <si>
    <t>Перерозподіл кошторисних призначень з придбання елементів благоустрою на придбання стели-вказівника "Ніжин" на вул.Челюскіна - 49900, на встановлення стели - 30000</t>
  </si>
  <si>
    <t>( +-) 79 900</t>
  </si>
  <si>
    <t>КПКВ 1216030   КЕКВ 2210 - 79900, КЕКВ 3110 + 49900, КЕКВ 2240+30000</t>
  </si>
  <si>
    <t>КПКВ 0611021 КЕКВ 2210</t>
  </si>
  <si>
    <t>КПКВ 1017520 КЕКВ 2210</t>
  </si>
  <si>
    <t>КПКВ 1210160 КЕКВ 2250</t>
  </si>
  <si>
    <t>КПКВ 1216030   КЕКВ 2173 2432962,51; КПКВ 1216030 КЕКВ 2210- 198000;   КПКВ 1216030   КЕКВ 3110- 70000; КПКВ 1217461 КЕКВ 3132 - 2940646,91</t>
  </si>
  <si>
    <t>Лист пологового будинку від 22.02.22 № 1-02/100</t>
  </si>
  <si>
    <t xml:space="preserve">Перерозподіл кошторисних призначень в межах спеціального фонду з капітального ремонту нежитлової будівлі господарського корпусу  на виготовлення проекту для встановлення дизельного генератора 160,0 тис.грн та додатково 95,0 тис.грн на придбання дизельного генератора </t>
  </si>
  <si>
    <t>(+,-) 255 000</t>
  </si>
  <si>
    <t>КПКВ 0212030 КЕКВ 3210</t>
  </si>
  <si>
    <t xml:space="preserve">Перерозподіл кошторисних призначень з придбання медичного обладнання на лікарські та медичні засоби </t>
  </si>
  <si>
    <t>(+,-) 500 000</t>
  </si>
  <si>
    <t xml:space="preserve">Пропозиції комісії з питань соц-економ. розвитку,  підприємництва, інвест.діяльн., бюджету та фінансів від 23.02.22 р., включені в рішення </t>
  </si>
  <si>
    <t>Лист КП "МСП - ВАРТА" від 16.02.22р. № 29</t>
  </si>
  <si>
    <r>
      <t xml:space="preserve">Зміни за рахунок вільних залишків  </t>
    </r>
    <r>
      <rPr>
        <b/>
        <sz val="48"/>
        <rFont val="Times New Roman"/>
        <family val="1"/>
        <charset val="204"/>
      </rPr>
      <t>Міжбюджетних трансфертів</t>
    </r>
    <r>
      <rPr>
        <b/>
        <sz val="36"/>
        <rFont val="Times New Roman"/>
        <family val="1"/>
        <charset val="204"/>
      </rPr>
      <t xml:space="preserve"> станом  на 01.01.2022 року - </t>
    </r>
    <r>
      <rPr>
        <b/>
        <sz val="48"/>
        <rFont val="Times New Roman"/>
        <family val="1"/>
        <charset val="204"/>
      </rPr>
      <t xml:space="preserve">1 733 460,37 грн. </t>
    </r>
    <r>
      <rPr>
        <b/>
        <sz val="48"/>
        <color rgb="FFFF0000"/>
        <rFont val="Times New Roman"/>
        <family val="1"/>
        <charset val="204"/>
      </rPr>
      <t xml:space="preserve"> </t>
    </r>
  </si>
  <si>
    <t>Різниця між плановими нарахуваннями та нарахуваннями за економічно обгрунтованими тарифами за грудень 2021 р.-квітень 2022 р. по ТОВ "НіжинТеплоМережі"</t>
  </si>
  <si>
    <t xml:space="preserve">Програма фінпідтримки КП, ремонт харчоблоку КТВП "Школяр" </t>
  </si>
  <si>
    <t>Програма по попередженню та ліквідації надзвичайних ситуацій: придбання питної води - 150000, генератору - 200000</t>
  </si>
  <si>
    <t>КПКВ 1216071 КЕКВ 2610</t>
  </si>
  <si>
    <t>-</t>
  </si>
  <si>
    <t>КПКВ 3719800 КЕКВ 2620</t>
  </si>
  <si>
    <t>КПКВ 0218210 КЕКВ 2610</t>
  </si>
  <si>
    <t>КПКВ 0218110 КЕКВ 2000+150000, КЕКВ 3110+200000</t>
  </si>
  <si>
    <t>КПКВ 1217693 КЕКВ 2000</t>
  </si>
  <si>
    <t>КПКВ 1217670  КЕКВ 3000</t>
  </si>
  <si>
    <t>КПКВ 1217461      КЕКВ  3132</t>
  </si>
  <si>
    <t>КПКВ 1216030 КЕКВ 3132</t>
  </si>
  <si>
    <t>КПКВ 1212010 КЕКВ 3000-280000, КЕКВ 2000+280000</t>
  </si>
  <si>
    <t>( +-) 84 000</t>
  </si>
  <si>
    <t>Лист ЦМЛ від 23.02.22 р. №01</t>
  </si>
  <si>
    <t>Програма фінпідтримки КП, внески в статутний капітал КП "НУВКГ" на придбання автоцистерни для перевозки питної води - 2800000 та автопричепу з цистерною для перевозки питної води - 1500000</t>
  </si>
  <si>
    <t>Зміни до програми</t>
  </si>
  <si>
    <t>Перерозподіл кошторисних призначень з МЦП енергозбереження та  енергоефективності КП "НУВКГ" на програму Розвитку та фінпідтримки КП для КП "НУВКГ", як внески до статутного капіталу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</si>
</sst>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sz val="34"/>
      <name val="Times New Roman"/>
      <family val="1"/>
      <charset val="204"/>
    </font>
    <font>
      <sz val="36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i/>
      <sz val="36"/>
      <name val="Times New Roman"/>
      <family val="1"/>
      <charset val="204"/>
    </font>
    <font>
      <b/>
      <sz val="48"/>
      <name val="Times New Roman"/>
      <family val="1"/>
      <charset val="204"/>
    </font>
    <font>
      <b/>
      <sz val="4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34"/>
      <name val="Times New Roman"/>
      <family val="1"/>
      <charset val="204"/>
    </font>
    <font>
      <b/>
      <sz val="4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12" fillId="2" borderId="0" xfId="0" applyFont="1" applyFill="1" applyBorder="1" applyAlignment="1"/>
    <xf numFmtId="0" fontId="12" fillId="2" borderId="0" xfId="0" applyFont="1" applyFill="1" applyBorder="1"/>
    <xf numFmtId="0" fontId="6" fillId="2" borderId="0" xfId="0" applyFont="1" applyFill="1" applyBorder="1"/>
    <xf numFmtId="0" fontId="5" fillId="2" borderId="0" xfId="0" applyFont="1" applyFill="1"/>
    <xf numFmtId="0" fontId="1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/>
    <xf numFmtId="0" fontId="1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/>
    <xf numFmtId="0" fontId="12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11" fillId="2" borderId="0" xfId="0" applyFont="1" applyFill="1"/>
    <xf numFmtId="0" fontId="14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justify" vertical="center"/>
    </xf>
    <xf numFmtId="0" fontId="3" fillId="2" borderId="2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justify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justify" vertical="center"/>
    </xf>
    <xf numFmtId="0" fontId="14" fillId="2" borderId="2" xfId="0" applyFont="1" applyFill="1" applyBorder="1"/>
    <xf numFmtId="0" fontId="8" fillId="2" borderId="2" xfId="0" applyFont="1" applyFill="1" applyBorder="1" applyAlignment="1">
      <alignment horizontal="justify" vertical="center"/>
    </xf>
    <xf numFmtId="0" fontId="14" fillId="2" borderId="2" xfId="0" applyFont="1" applyFill="1" applyBorder="1" applyAlignment="1">
      <alignment horizontal="justify" vertical="center" wrapText="1"/>
    </xf>
    <xf numFmtId="0" fontId="2" fillId="2" borderId="0" xfId="0" applyFont="1" applyFill="1"/>
    <xf numFmtId="0" fontId="12" fillId="2" borderId="0" xfId="0" applyFont="1" applyFill="1" applyAlignment="1"/>
    <xf numFmtId="0" fontId="12" fillId="2" borderId="0" xfId="0" applyFont="1" applyFill="1"/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/>
    <xf numFmtId="0" fontId="8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4" fontId="8" fillId="2" borderId="6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justify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68"/>
  <sheetViews>
    <sheetView tabSelected="1" view="pageBreakPreview" topLeftCell="B54" zoomScale="31" zoomScaleSheetLayoutView="31" zoomScalePageLayoutView="25" workbookViewId="0">
      <pane xSplit="14280" topLeftCell="AJ1"/>
      <selection activeCell="D61" sqref="D61"/>
      <selection pane="topRight" activeCell="AJ46" sqref="AJ46"/>
    </sheetView>
  </sheetViews>
  <sheetFormatPr defaultColWidth="8.85546875" defaultRowHeight="40.5"/>
  <cols>
    <col min="1" max="1" width="8.85546875" style="14" hidden="1" customWidth="1"/>
    <col min="2" max="2" width="10.42578125" style="9" customWidth="1"/>
    <col min="3" max="3" width="56.140625" style="57" customWidth="1"/>
    <col min="4" max="4" width="141.42578125" style="58" customWidth="1"/>
    <col min="5" max="5" width="49.5703125" style="59" customWidth="1"/>
    <col min="6" max="6" width="47.28515625" style="59" customWidth="1"/>
    <col min="7" max="7" width="22.28515625" style="59" hidden="1" customWidth="1"/>
    <col min="8" max="8" width="23.42578125" style="59" hidden="1" customWidth="1"/>
    <col min="9" max="9" width="22.5703125" style="59" hidden="1" customWidth="1"/>
    <col min="10" max="10" width="47.5703125" style="59" customWidth="1"/>
    <col min="11" max="11" width="0.140625" style="14" customWidth="1"/>
    <col min="12" max="12" width="55.7109375" style="14" customWidth="1"/>
    <col min="13" max="13" width="8.85546875" style="14" hidden="1" customWidth="1"/>
    <col min="14" max="16384" width="8.85546875" style="14"/>
  </cols>
  <sheetData>
    <row r="1" spans="2:47" ht="52.5" customHeight="1">
      <c r="C1" s="10"/>
      <c r="D1" s="11"/>
      <c r="E1" s="12"/>
      <c r="F1" s="12"/>
      <c r="G1" s="12"/>
      <c r="H1" s="12"/>
      <c r="I1" s="12"/>
      <c r="J1" s="12" t="s">
        <v>17</v>
      </c>
      <c r="K1" s="13"/>
      <c r="L1" s="13"/>
    </row>
    <row r="2" spans="2:47" ht="27.75" customHeight="1">
      <c r="B2" s="15"/>
      <c r="C2" s="10"/>
      <c r="D2" s="11"/>
      <c r="E2" s="12"/>
      <c r="F2" s="73" t="s">
        <v>12</v>
      </c>
      <c r="G2" s="73"/>
      <c r="H2" s="73"/>
      <c r="I2" s="73"/>
      <c r="J2" s="73"/>
      <c r="K2" s="73"/>
      <c r="L2" s="73"/>
    </row>
    <row r="3" spans="2:47" ht="30.75" customHeight="1">
      <c r="B3" s="15"/>
      <c r="C3" s="16"/>
      <c r="D3" s="11"/>
      <c r="E3" s="11"/>
      <c r="F3" s="73" t="s">
        <v>18</v>
      </c>
      <c r="G3" s="73"/>
      <c r="H3" s="73"/>
      <c r="I3" s="73"/>
      <c r="J3" s="73"/>
      <c r="K3" s="73"/>
      <c r="L3" s="73"/>
    </row>
    <row r="4" spans="2:47" ht="14.25" customHeight="1">
      <c r="B4" s="15"/>
      <c r="C4" s="16"/>
      <c r="D4" s="11"/>
      <c r="E4" s="11"/>
      <c r="F4" s="17"/>
      <c r="G4" s="17"/>
      <c r="H4" s="17"/>
      <c r="I4" s="17"/>
      <c r="J4" s="17"/>
      <c r="K4" s="18"/>
      <c r="L4" s="18"/>
    </row>
    <row r="5" spans="2:47" s="19" customFormat="1" ht="60.75" customHeight="1">
      <c r="B5" s="74" t="s">
        <v>14</v>
      </c>
      <c r="C5" s="74"/>
      <c r="D5" s="74"/>
      <c r="E5" s="74"/>
      <c r="F5" s="75"/>
      <c r="G5" s="75"/>
      <c r="H5" s="75"/>
      <c r="I5" s="75"/>
      <c r="J5" s="75"/>
      <c r="K5" s="75"/>
      <c r="L5" s="75"/>
    </row>
    <row r="6" spans="2:47" s="24" customFormat="1" ht="351" customHeight="1">
      <c r="B6" s="20" t="s">
        <v>0</v>
      </c>
      <c r="C6" s="21" t="s">
        <v>7</v>
      </c>
      <c r="D6" s="21" t="s">
        <v>3</v>
      </c>
      <c r="E6" s="21" t="s">
        <v>5</v>
      </c>
      <c r="F6" s="4" t="s">
        <v>8</v>
      </c>
      <c r="G6" s="22" t="s">
        <v>4</v>
      </c>
      <c r="H6" s="22" t="s">
        <v>1</v>
      </c>
      <c r="I6" s="22" t="s">
        <v>2</v>
      </c>
      <c r="J6" s="23" t="s">
        <v>155</v>
      </c>
      <c r="K6" s="76" t="s">
        <v>6</v>
      </c>
      <c r="L6" s="76"/>
    </row>
    <row r="7" spans="2:47" s="25" customFormat="1" ht="70.5" customHeight="1">
      <c r="B7" s="79" t="s">
        <v>157</v>
      </c>
      <c r="C7" s="80"/>
      <c r="D7" s="80"/>
      <c r="E7" s="80"/>
      <c r="F7" s="80"/>
      <c r="G7" s="80"/>
      <c r="H7" s="80"/>
      <c r="I7" s="80"/>
      <c r="J7" s="80"/>
      <c r="K7" s="80"/>
      <c r="L7" s="81"/>
    </row>
    <row r="8" spans="2:47" s="25" customFormat="1" ht="408" customHeight="1">
      <c r="B8" s="26">
        <v>1</v>
      </c>
      <c r="C8" s="4" t="s">
        <v>73</v>
      </c>
      <c r="D8" s="26" t="s">
        <v>68</v>
      </c>
      <c r="E8" s="2">
        <v>371723.11</v>
      </c>
      <c r="F8" s="2">
        <f>E8</f>
        <v>371723.11</v>
      </c>
      <c r="G8" s="2"/>
      <c r="H8" s="2"/>
      <c r="I8" s="2"/>
      <c r="J8" s="2">
        <f>E8</f>
        <v>371723.11</v>
      </c>
      <c r="K8" s="4"/>
      <c r="L8" s="26" t="s">
        <v>32</v>
      </c>
    </row>
    <row r="9" spans="2:47" s="25" customFormat="1" ht="191.25" customHeight="1">
      <c r="B9" s="27">
        <v>2</v>
      </c>
      <c r="C9" s="4" t="s">
        <v>73</v>
      </c>
      <c r="D9" s="26" t="s">
        <v>39</v>
      </c>
      <c r="E9" s="2">
        <v>692099.76</v>
      </c>
      <c r="F9" s="2">
        <f>E9</f>
        <v>692099.76</v>
      </c>
      <c r="G9" s="2"/>
      <c r="H9" s="2"/>
      <c r="I9" s="2"/>
      <c r="J9" s="2">
        <f>E9</f>
        <v>692099.76</v>
      </c>
      <c r="K9" s="4"/>
      <c r="L9" s="26" t="s">
        <v>30</v>
      </c>
    </row>
    <row r="10" spans="2:47" s="25" customFormat="1" ht="289.14999999999998" customHeight="1">
      <c r="B10" s="27">
        <v>3</v>
      </c>
      <c r="C10" s="4" t="s">
        <v>74</v>
      </c>
      <c r="D10" s="26" t="s">
        <v>23</v>
      </c>
      <c r="E10" s="2">
        <f>765300-95662.5</f>
        <v>669637.5</v>
      </c>
      <c r="F10" s="2">
        <f>765300-95662.5</f>
        <v>669637.5</v>
      </c>
      <c r="G10" s="2"/>
      <c r="H10" s="2"/>
      <c r="I10" s="2"/>
      <c r="J10" s="2">
        <f>E10</f>
        <v>669637.5</v>
      </c>
      <c r="K10" s="4"/>
      <c r="L10" s="26" t="s">
        <v>31</v>
      </c>
    </row>
    <row r="11" spans="2:47" ht="71.25" customHeight="1">
      <c r="B11" s="82" t="s">
        <v>29</v>
      </c>
      <c r="C11" s="82"/>
      <c r="D11" s="82"/>
      <c r="E11" s="82"/>
      <c r="F11" s="82"/>
      <c r="G11" s="82"/>
      <c r="H11" s="82"/>
      <c r="I11" s="82"/>
      <c r="J11" s="82"/>
      <c r="K11" s="82"/>
      <c r="L11" s="82"/>
    </row>
    <row r="12" spans="2:47" ht="99" customHeight="1">
      <c r="B12" s="29">
        <v>1</v>
      </c>
      <c r="C12" s="4" t="s">
        <v>20</v>
      </c>
      <c r="D12" s="30" t="s">
        <v>69</v>
      </c>
      <c r="E12" s="6">
        <v>87692100</v>
      </c>
      <c r="F12" s="6">
        <f>1000000+786000</f>
        <v>1786000</v>
      </c>
      <c r="G12" s="6"/>
      <c r="H12" s="6"/>
      <c r="I12" s="6"/>
      <c r="J12" s="6">
        <f>F12</f>
        <v>1786000</v>
      </c>
      <c r="K12" s="3"/>
      <c r="L12" s="31" t="s">
        <v>40</v>
      </c>
      <c r="AU12" s="14" t="s">
        <v>16</v>
      </c>
    </row>
    <row r="13" spans="2:47" ht="191.25" customHeight="1">
      <c r="B13" s="32">
        <v>2</v>
      </c>
      <c r="C13" s="8"/>
      <c r="D13" s="62" t="s">
        <v>158</v>
      </c>
      <c r="E13" s="7">
        <v>22163533.579999998</v>
      </c>
      <c r="F13" s="7">
        <f>E13-5000000-5485000</f>
        <v>11678533.579999998</v>
      </c>
      <c r="G13" s="6"/>
      <c r="H13" s="6"/>
      <c r="I13" s="6"/>
      <c r="J13" s="7">
        <f>F13</f>
        <v>11678533.579999998</v>
      </c>
      <c r="K13" s="3"/>
      <c r="L13" s="93" t="s">
        <v>161</v>
      </c>
    </row>
    <row r="14" spans="2:47" ht="408.6" customHeight="1">
      <c r="B14" s="94">
        <v>3</v>
      </c>
      <c r="C14" s="76" t="s">
        <v>75</v>
      </c>
      <c r="D14" s="95" t="s">
        <v>139</v>
      </c>
      <c r="E14" s="96">
        <f>607000+999000+313000+8000+6000</f>
        <v>1933000</v>
      </c>
      <c r="F14" s="96">
        <f>E14</f>
        <v>1933000</v>
      </c>
      <c r="G14" s="6"/>
      <c r="H14" s="6"/>
      <c r="I14" s="6"/>
      <c r="J14" s="96">
        <f>E14</f>
        <v>1933000</v>
      </c>
      <c r="K14" s="61"/>
      <c r="L14" s="97" t="s">
        <v>35</v>
      </c>
    </row>
    <row r="15" spans="2:47" ht="372.75" customHeight="1">
      <c r="B15" s="94"/>
      <c r="C15" s="76"/>
      <c r="D15" s="95"/>
      <c r="E15" s="96"/>
      <c r="F15" s="96"/>
      <c r="G15" s="6"/>
      <c r="H15" s="6"/>
      <c r="I15" s="6"/>
      <c r="J15" s="96"/>
      <c r="K15" s="61"/>
      <c r="L15" s="97"/>
    </row>
    <row r="16" spans="2:47" ht="187.5" customHeight="1">
      <c r="B16" s="29">
        <v>4</v>
      </c>
      <c r="C16" s="60" t="s">
        <v>76</v>
      </c>
      <c r="D16" s="26" t="s">
        <v>77</v>
      </c>
      <c r="E16" s="6">
        <v>49000</v>
      </c>
      <c r="F16" s="6" t="s">
        <v>162</v>
      </c>
      <c r="G16" s="6"/>
      <c r="H16" s="6"/>
      <c r="I16" s="6"/>
      <c r="J16" s="6" t="s">
        <v>162</v>
      </c>
      <c r="K16" s="61"/>
      <c r="L16" s="35"/>
    </row>
    <row r="17" spans="2:12" ht="191.45" customHeight="1">
      <c r="B17" s="29">
        <v>5</v>
      </c>
      <c r="C17" s="4" t="s">
        <v>78</v>
      </c>
      <c r="D17" s="34" t="s">
        <v>72</v>
      </c>
      <c r="E17" s="6">
        <v>28000</v>
      </c>
      <c r="F17" s="6">
        <v>28000</v>
      </c>
      <c r="G17" s="6"/>
      <c r="H17" s="6"/>
      <c r="I17" s="6"/>
      <c r="J17" s="6">
        <f>E17</f>
        <v>28000</v>
      </c>
      <c r="K17" s="3"/>
      <c r="L17" s="35" t="s">
        <v>21</v>
      </c>
    </row>
    <row r="18" spans="2:12" ht="230.25" customHeight="1">
      <c r="B18" s="29">
        <v>6</v>
      </c>
      <c r="C18" s="4" t="s">
        <v>79</v>
      </c>
      <c r="D18" s="34" t="s">
        <v>71</v>
      </c>
      <c r="E18" s="6">
        <v>400000</v>
      </c>
      <c r="F18" s="6">
        <v>400000</v>
      </c>
      <c r="G18" s="6"/>
      <c r="H18" s="6"/>
      <c r="I18" s="6"/>
      <c r="J18" s="6">
        <f>E18</f>
        <v>400000</v>
      </c>
      <c r="K18" s="3"/>
      <c r="L18" s="35" t="s">
        <v>42</v>
      </c>
    </row>
    <row r="19" spans="2:12" ht="181.5" customHeight="1">
      <c r="B19" s="29">
        <v>7</v>
      </c>
      <c r="C19" s="4" t="s">
        <v>43</v>
      </c>
      <c r="D19" s="34" t="s">
        <v>70</v>
      </c>
      <c r="E19" s="6">
        <v>100000</v>
      </c>
      <c r="F19" s="6">
        <v>100000</v>
      </c>
      <c r="G19" s="6"/>
      <c r="H19" s="6"/>
      <c r="I19" s="6"/>
      <c r="J19" s="6">
        <f>E19</f>
        <v>100000</v>
      </c>
      <c r="K19" s="3"/>
      <c r="L19" s="35" t="s">
        <v>44</v>
      </c>
    </row>
    <row r="20" spans="2:12" ht="379.5" customHeight="1">
      <c r="B20" s="77">
        <v>8</v>
      </c>
      <c r="C20" s="65" t="s">
        <v>54</v>
      </c>
      <c r="D20" s="63" t="s">
        <v>125</v>
      </c>
      <c r="E20" s="78">
        <f>8768000-559353.09</f>
        <v>8208646.9100000001</v>
      </c>
      <c r="F20" s="78">
        <f>198000+70000+500000+2940646.91+500000+1070209+559353.51-196600</f>
        <v>5641609.4199999999</v>
      </c>
      <c r="G20" s="6"/>
      <c r="H20" s="6"/>
      <c r="I20" s="6"/>
      <c r="J20" s="78">
        <f>F20</f>
        <v>5641609.4199999999</v>
      </c>
      <c r="K20" s="3"/>
      <c r="L20" s="87" t="s">
        <v>148</v>
      </c>
    </row>
    <row r="21" spans="2:12" ht="77.45" hidden="1" customHeight="1">
      <c r="B21" s="89"/>
      <c r="C21" s="67"/>
      <c r="D21" s="64"/>
      <c r="E21" s="86"/>
      <c r="F21" s="86"/>
      <c r="G21" s="6"/>
      <c r="H21" s="6"/>
      <c r="I21" s="6"/>
      <c r="J21" s="86"/>
      <c r="K21" s="3"/>
      <c r="L21" s="88"/>
    </row>
    <row r="22" spans="2:12" ht="366.75" customHeight="1">
      <c r="B22" s="29">
        <v>9</v>
      </c>
      <c r="C22" s="4" t="s">
        <v>41</v>
      </c>
      <c r="D22" s="34" t="s">
        <v>124</v>
      </c>
      <c r="E22" s="6">
        <v>1910000</v>
      </c>
      <c r="F22" s="6">
        <v>177000</v>
      </c>
      <c r="G22" s="6"/>
      <c r="H22" s="6"/>
      <c r="I22" s="6"/>
      <c r="J22" s="6">
        <f>F22</f>
        <v>177000</v>
      </c>
      <c r="K22" s="3"/>
      <c r="L22" s="35" t="s">
        <v>22</v>
      </c>
    </row>
    <row r="23" spans="2:12" ht="149.25" customHeight="1">
      <c r="B23" s="29">
        <v>10</v>
      </c>
      <c r="C23" s="4" t="s">
        <v>33</v>
      </c>
      <c r="D23" s="34" t="s">
        <v>80</v>
      </c>
      <c r="E23" s="6">
        <v>2600000</v>
      </c>
      <c r="F23" s="6">
        <v>1000000</v>
      </c>
      <c r="G23" s="6"/>
      <c r="H23" s="6"/>
      <c r="I23" s="6"/>
      <c r="J23" s="6">
        <f>F23</f>
        <v>1000000</v>
      </c>
      <c r="K23" s="3"/>
      <c r="L23" s="35" t="s">
        <v>34</v>
      </c>
    </row>
    <row r="24" spans="2:12" ht="235.5" customHeight="1">
      <c r="B24" s="29">
        <v>11</v>
      </c>
      <c r="C24" s="5" t="s">
        <v>82</v>
      </c>
      <c r="D24" s="34" t="s">
        <v>81</v>
      </c>
      <c r="E24" s="6">
        <v>105000</v>
      </c>
      <c r="F24" s="6">
        <v>105000</v>
      </c>
      <c r="G24" s="6"/>
      <c r="H24" s="6"/>
      <c r="I24" s="6"/>
      <c r="J24" s="6">
        <f>E24</f>
        <v>105000</v>
      </c>
      <c r="K24" s="3"/>
      <c r="L24" s="35" t="s">
        <v>51</v>
      </c>
    </row>
    <row r="25" spans="2:12" ht="330" customHeight="1">
      <c r="B25" s="29">
        <v>12</v>
      </c>
      <c r="C25" s="5" t="s">
        <v>83</v>
      </c>
      <c r="D25" s="34" t="s">
        <v>123</v>
      </c>
      <c r="E25" s="6">
        <v>7286290</v>
      </c>
      <c r="F25" s="6">
        <f>2072306</f>
        <v>2072306</v>
      </c>
      <c r="G25" s="6"/>
      <c r="H25" s="6"/>
      <c r="I25" s="6"/>
      <c r="J25" s="6">
        <f>F25</f>
        <v>2072306</v>
      </c>
      <c r="K25" s="3"/>
      <c r="L25" s="35" t="s">
        <v>85</v>
      </c>
    </row>
    <row r="26" spans="2:12" ht="276" customHeight="1">
      <c r="B26" s="29">
        <v>13</v>
      </c>
      <c r="C26" s="5" t="s">
        <v>127</v>
      </c>
      <c r="D26" s="36" t="s">
        <v>100</v>
      </c>
      <c r="E26" s="6">
        <v>100000</v>
      </c>
      <c r="F26" s="6">
        <v>100000</v>
      </c>
      <c r="G26" s="6"/>
      <c r="H26" s="6"/>
      <c r="I26" s="6"/>
      <c r="J26" s="6">
        <f>E26</f>
        <v>100000</v>
      </c>
      <c r="K26" s="3"/>
      <c r="L26" s="35" t="s">
        <v>163</v>
      </c>
    </row>
    <row r="27" spans="2:12" ht="240" customHeight="1">
      <c r="B27" s="29">
        <v>14</v>
      </c>
      <c r="C27" s="5" t="s">
        <v>104</v>
      </c>
      <c r="D27" s="34" t="s">
        <v>105</v>
      </c>
      <c r="E27" s="6">
        <v>52000</v>
      </c>
      <c r="F27" s="6">
        <v>52000</v>
      </c>
      <c r="G27" s="6"/>
      <c r="H27" s="6"/>
      <c r="I27" s="6"/>
      <c r="J27" s="6">
        <f>E27</f>
        <v>52000</v>
      </c>
      <c r="K27" s="3"/>
      <c r="L27" s="35" t="s">
        <v>106</v>
      </c>
    </row>
    <row r="28" spans="2:12" ht="380.25" customHeight="1">
      <c r="B28" s="77">
        <v>15</v>
      </c>
      <c r="C28" s="90" t="s">
        <v>128</v>
      </c>
      <c r="D28" s="63" t="s">
        <v>131</v>
      </c>
      <c r="E28" s="78">
        <v>908000</v>
      </c>
      <c r="F28" s="78">
        <v>908000</v>
      </c>
      <c r="G28" s="6"/>
      <c r="H28" s="6"/>
      <c r="I28" s="6"/>
      <c r="J28" s="78">
        <f>E28</f>
        <v>908000</v>
      </c>
      <c r="K28" s="3"/>
      <c r="L28" s="83" t="s">
        <v>129</v>
      </c>
    </row>
    <row r="29" spans="2:12" ht="81" customHeight="1">
      <c r="B29" s="89"/>
      <c r="C29" s="91"/>
      <c r="D29" s="64"/>
      <c r="E29" s="86"/>
      <c r="F29" s="86"/>
      <c r="G29" s="6"/>
      <c r="H29" s="6"/>
      <c r="I29" s="6"/>
      <c r="J29" s="86"/>
      <c r="K29" s="3"/>
      <c r="L29" s="92"/>
    </row>
    <row r="30" spans="2:12" ht="138" customHeight="1">
      <c r="B30" s="29">
        <v>16</v>
      </c>
      <c r="C30" s="5" t="s">
        <v>120</v>
      </c>
      <c r="D30" s="34" t="s">
        <v>121</v>
      </c>
      <c r="E30" s="6">
        <v>49000</v>
      </c>
      <c r="F30" s="6">
        <v>49000</v>
      </c>
      <c r="G30" s="6"/>
      <c r="H30" s="6"/>
      <c r="I30" s="6"/>
      <c r="J30" s="6">
        <f>E30</f>
        <v>49000</v>
      </c>
      <c r="K30" s="3"/>
      <c r="L30" s="35" t="s">
        <v>122</v>
      </c>
    </row>
    <row r="31" spans="2:12" ht="144.75" customHeight="1">
      <c r="B31" s="29">
        <v>17</v>
      </c>
      <c r="C31" s="37" t="s">
        <v>156</v>
      </c>
      <c r="D31" s="34" t="s">
        <v>117</v>
      </c>
      <c r="E31" s="6">
        <v>41000</v>
      </c>
      <c r="F31" s="6">
        <v>26000</v>
      </c>
      <c r="G31" s="6"/>
      <c r="H31" s="6"/>
      <c r="I31" s="6"/>
      <c r="J31" s="6">
        <f>F31</f>
        <v>26000</v>
      </c>
      <c r="K31" s="3"/>
      <c r="L31" s="35" t="s">
        <v>164</v>
      </c>
    </row>
    <row r="32" spans="2:12" ht="96.75" customHeight="1">
      <c r="B32" s="29">
        <v>18</v>
      </c>
      <c r="C32" s="5" t="s">
        <v>118</v>
      </c>
      <c r="D32" s="34" t="s">
        <v>119</v>
      </c>
      <c r="E32" s="6">
        <v>80000</v>
      </c>
      <c r="F32" s="6">
        <v>40000</v>
      </c>
      <c r="G32" s="6"/>
      <c r="H32" s="6"/>
      <c r="I32" s="6"/>
      <c r="J32" s="6">
        <f>F32</f>
        <v>40000</v>
      </c>
      <c r="K32" s="3"/>
      <c r="L32" s="35" t="s">
        <v>147</v>
      </c>
    </row>
    <row r="33" spans="2:12" ht="184.5" customHeight="1">
      <c r="B33" s="29">
        <v>19</v>
      </c>
      <c r="C33" s="5" t="s">
        <v>130</v>
      </c>
      <c r="D33" s="34" t="s">
        <v>132</v>
      </c>
      <c r="E33" s="6">
        <v>130000</v>
      </c>
      <c r="F33" s="6" t="s">
        <v>162</v>
      </c>
      <c r="G33" s="6"/>
      <c r="H33" s="6"/>
      <c r="I33" s="6"/>
      <c r="J33" s="6" t="s">
        <v>162</v>
      </c>
      <c r="K33" s="3"/>
      <c r="L33" s="35" t="s">
        <v>136</v>
      </c>
    </row>
    <row r="34" spans="2:12" ht="252" customHeight="1">
      <c r="B34" s="29">
        <v>20</v>
      </c>
      <c r="C34" s="38" t="s">
        <v>133</v>
      </c>
      <c r="D34" s="34" t="s">
        <v>134</v>
      </c>
      <c r="E34" s="6">
        <v>30000</v>
      </c>
      <c r="F34" s="6" t="s">
        <v>162</v>
      </c>
      <c r="G34" s="6"/>
      <c r="H34" s="6"/>
      <c r="I34" s="6"/>
      <c r="J34" s="6" t="s">
        <v>162</v>
      </c>
      <c r="K34" s="3"/>
      <c r="L34" s="35" t="s">
        <v>135</v>
      </c>
    </row>
    <row r="35" spans="2:12" ht="140.25" customHeight="1">
      <c r="B35" s="29">
        <v>21</v>
      </c>
      <c r="C35" s="5" t="s">
        <v>137</v>
      </c>
      <c r="D35" s="34" t="s">
        <v>138</v>
      </c>
      <c r="E35" s="6">
        <v>250000</v>
      </c>
      <c r="F35" s="6" t="s">
        <v>162</v>
      </c>
      <c r="G35" s="6"/>
      <c r="H35" s="6"/>
      <c r="I35" s="6"/>
      <c r="J35" s="6" t="s">
        <v>162</v>
      </c>
      <c r="K35" s="3"/>
      <c r="L35" s="35" t="s">
        <v>145</v>
      </c>
    </row>
    <row r="36" spans="2:12" ht="186" customHeight="1">
      <c r="B36" s="29">
        <v>22</v>
      </c>
      <c r="C36" s="5" t="s">
        <v>140</v>
      </c>
      <c r="D36" s="34" t="s">
        <v>141</v>
      </c>
      <c r="E36" s="6">
        <v>16600</v>
      </c>
      <c r="F36" s="6">
        <v>16600</v>
      </c>
      <c r="G36" s="6"/>
      <c r="H36" s="6"/>
      <c r="I36" s="6"/>
      <c r="J36" s="6">
        <f>F36</f>
        <v>16600</v>
      </c>
      <c r="K36" s="3"/>
      <c r="L36" s="35" t="s">
        <v>146</v>
      </c>
    </row>
    <row r="37" spans="2:12" ht="174" customHeight="1">
      <c r="B37" s="29">
        <v>23</v>
      </c>
      <c r="C37" s="5" t="s">
        <v>174</v>
      </c>
      <c r="D37" s="34" t="s">
        <v>160</v>
      </c>
      <c r="E37" s="6">
        <v>350000</v>
      </c>
      <c r="F37" s="6">
        <v>350000</v>
      </c>
      <c r="G37" s="6"/>
      <c r="H37" s="6"/>
      <c r="I37" s="6"/>
      <c r="J37" s="6">
        <f>F37</f>
        <v>350000</v>
      </c>
      <c r="K37" s="3"/>
      <c r="L37" s="35" t="s">
        <v>165</v>
      </c>
    </row>
    <row r="38" spans="2:12" ht="248.25" customHeight="1">
      <c r="B38" s="29">
        <v>24</v>
      </c>
      <c r="C38" s="5" t="s">
        <v>174</v>
      </c>
      <c r="D38" s="34" t="s">
        <v>173</v>
      </c>
      <c r="E38" s="6">
        <v>4300000</v>
      </c>
      <c r="F38" s="6">
        <v>4300000</v>
      </c>
      <c r="G38" s="6"/>
      <c r="H38" s="6"/>
      <c r="I38" s="6"/>
      <c r="J38" s="6">
        <f>F38</f>
        <v>4300000</v>
      </c>
      <c r="K38" s="28"/>
      <c r="L38" s="35" t="s">
        <v>167</v>
      </c>
    </row>
    <row r="39" spans="2:12" ht="99" customHeight="1">
      <c r="B39" s="29">
        <v>25</v>
      </c>
      <c r="C39" s="5" t="s">
        <v>174</v>
      </c>
      <c r="D39" s="34" t="s">
        <v>159</v>
      </c>
      <c r="E39" s="6">
        <v>49000</v>
      </c>
      <c r="F39" s="6">
        <v>49000</v>
      </c>
      <c r="G39" s="6"/>
      <c r="H39" s="6"/>
      <c r="I39" s="6"/>
      <c r="J39" s="6">
        <f>F39</f>
        <v>49000</v>
      </c>
      <c r="K39" s="28"/>
      <c r="L39" s="35" t="s">
        <v>166</v>
      </c>
    </row>
    <row r="40" spans="2:12" ht="45.75" customHeight="1">
      <c r="B40" s="29"/>
      <c r="C40" s="5"/>
      <c r="D40" s="34"/>
      <c r="E40" s="6"/>
      <c r="F40" s="6"/>
      <c r="G40" s="6"/>
      <c r="H40" s="6"/>
      <c r="I40" s="6"/>
      <c r="J40" s="6"/>
      <c r="K40" s="3"/>
      <c r="L40" s="35"/>
    </row>
    <row r="41" spans="2:12" ht="109.15" customHeight="1">
      <c r="B41" s="79" t="s">
        <v>46</v>
      </c>
      <c r="C41" s="80"/>
      <c r="D41" s="81"/>
      <c r="E41" s="6">
        <f>SUM(E12:E40)</f>
        <v>138831170.49000001</v>
      </c>
      <c r="F41" s="6">
        <f t="shared" ref="F41:J41" si="0">SUM(F12:F40)</f>
        <v>30812049</v>
      </c>
      <c r="G41" s="6">
        <f t="shared" si="0"/>
        <v>0</v>
      </c>
      <c r="H41" s="6">
        <f t="shared" si="0"/>
        <v>0</v>
      </c>
      <c r="I41" s="6">
        <f t="shared" si="0"/>
        <v>0</v>
      </c>
      <c r="J41" s="6">
        <f t="shared" si="0"/>
        <v>30812049</v>
      </c>
      <c r="K41" s="3"/>
      <c r="L41" s="39">
        <f>30812049-F41</f>
        <v>0</v>
      </c>
    </row>
    <row r="42" spans="2:12" ht="92.45" customHeight="1">
      <c r="B42" s="82" t="s">
        <v>107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</row>
    <row r="43" spans="2:12" ht="95.25" customHeight="1">
      <c r="B43" s="3">
        <v>1</v>
      </c>
      <c r="C43" s="3" t="s">
        <v>15</v>
      </c>
      <c r="D43" s="26" t="s">
        <v>86</v>
      </c>
      <c r="E43" s="6">
        <v>1671.36</v>
      </c>
      <c r="F43" s="6">
        <f>E43</f>
        <v>1671.36</v>
      </c>
      <c r="G43" s="3"/>
      <c r="H43" s="3"/>
      <c r="I43" s="3"/>
      <c r="J43" s="6">
        <f>F43</f>
        <v>1671.36</v>
      </c>
      <c r="K43" s="3"/>
      <c r="L43" s="26" t="s">
        <v>24</v>
      </c>
    </row>
    <row r="44" spans="2:12" ht="135" customHeight="1">
      <c r="B44" s="3">
        <v>2</v>
      </c>
      <c r="C44" s="3" t="s">
        <v>15</v>
      </c>
      <c r="D44" s="26" t="s">
        <v>87</v>
      </c>
      <c r="E44" s="3">
        <v>640.87</v>
      </c>
      <c r="F44" s="3">
        <f>E44</f>
        <v>640.87</v>
      </c>
      <c r="G44" s="3"/>
      <c r="H44" s="3"/>
      <c r="I44" s="3"/>
      <c r="J44" s="3">
        <f>F44</f>
        <v>640.87</v>
      </c>
      <c r="K44" s="3"/>
      <c r="L44" s="26" t="s">
        <v>168</v>
      </c>
    </row>
    <row r="45" spans="2:12" ht="93" customHeight="1">
      <c r="B45" s="3">
        <v>3</v>
      </c>
      <c r="C45" s="3"/>
      <c r="D45" s="26" t="s">
        <v>88</v>
      </c>
      <c r="E45" s="6">
        <v>1612480.09</v>
      </c>
      <c r="F45" s="6">
        <f>E45</f>
        <v>1612480.09</v>
      </c>
      <c r="G45" s="3"/>
      <c r="H45" s="3"/>
      <c r="I45" s="3"/>
      <c r="J45" s="6">
        <f>F45</f>
        <v>1612480.09</v>
      </c>
      <c r="K45" s="3"/>
      <c r="L45" s="26"/>
    </row>
    <row r="46" spans="2:12" ht="93" customHeight="1">
      <c r="B46" s="40" t="s">
        <v>25</v>
      </c>
      <c r="C46" s="84" t="s">
        <v>83</v>
      </c>
      <c r="D46" s="26" t="s">
        <v>84</v>
      </c>
      <c r="E46" s="6">
        <v>1053127</v>
      </c>
      <c r="F46" s="6">
        <v>1053127</v>
      </c>
      <c r="G46" s="3"/>
      <c r="H46" s="3"/>
      <c r="I46" s="3"/>
      <c r="J46" s="6">
        <f>F46</f>
        <v>1053127</v>
      </c>
      <c r="K46" s="41"/>
      <c r="L46" s="26" t="s">
        <v>169</v>
      </c>
    </row>
    <row r="47" spans="2:12" ht="93" customHeight="1">
      <c r="B47" s="40" t="s">
        <v>26</v>
      </c>
      <c r="C47" s="85"/>
      <c r="D47" s="30" t="s">
        <v>126</v>
      </c>
      <c r="E47" s="6">
        <f>E45-E46</f>
        <v>559353.09000000008</v>
      </c>
      <c r="F47" s="6">
        <f>E47</f>
        <v>559353.09000000008</v>
      </c>
      <c r="G47" s="6"/>
      <c r="H47" s="6"/>
      <c r="I47" s="6"/>
      <c r="J47" s="6">
        <f>F47</f>
        <v>559353.09000000008</v>
      </c>
      <c r="K47" s="41"/>
      <c r="L47" s="26" t="s">
        <v>85</v>
      </c>
    </row>
    <row r="48" spans="2:12" ht="145.5" customHeight="1">
      <c r="B48" s="42" t="s">
        <v>27</v>
      </c>
      <c r="C48" s="4" t="s">
        <v>15</v>
      </c>
      <c r="D48" s="43" t="s">
        <v>89</v>
      </c>
      <c r="E48" s="6">
        <v>3486.12</v>
      </c>
      <c r="F48" s="6">
        <f>E48</f>
        <v>3486.12</v>
      </c>
      <c r="G48" s="6"/>
      <c r="H48" s="6"/>
      <c r="I48" s="6"/>
      <c r="J48" s="6">
        <f>F48</f>
        <v>3486.12</v>
      </c>
      <c r="K48" s="3"/>
      <c r="L48" s="26" t="s">
        <v>28</v>
      </c>
    </row>
    <row r="49" spans="2:12" s="25" customFormat="1" ht="60.75" customHeight="1">
      <c r="B49" s="79" t="s">
        <v>11</v>
      </c>
      <c r="C49" s="80"/>
      <c r="D49" s="80"/>
      <c r="E49" s="80"/>
      <c r="F49" s="80"/>
      <c r="G49" s="80"/>
      <c r="H49" s="80"/>
      <c r="I49" s="80"/>
      <c r="J49" s="80"/>
      <c r="K49" s="80"/>
      <c r="L49" s="81"/>
    </row>
    <row r="50" spans="2:12" ht="231" customHeight="1">
      <c r="B50" s="44" t="s">
        <v>9</v>
      </c>
      <c r="C50" s="4" t="s">
        <v>19</v>
      </c>
      <c r="D50" s="34" t="s">
        <v>142</v>
      </c>
      <c r="E50" s="45" t="s">
        <v>143</v>
      </c>
      <c r="F50" s="45" t="str">
        <f t="shared" ref="F50:F55" si="1">E50</f>
        <v>( +-) 79 900</v>
      </c>
      <c r="G50" s="45"/>
      <c r="H50" s="45"/>
      <c r="I50" s="45"/>
      <c r="J50" s="45" t="str">
        <f>F50</f>
        <v>( +-) 79 900</v>
      </c>
      <c r="K50" s="45"/>
      <c r="L50" s="46" t="s">
        <v>144</v>
      </c>
    </row>
    <row r="51" spans="2:12" ht="232.5" customHeight="1">
      <c r="B51" s="47" t="s">
        <v>10</v>
      </c>
      <c r="C51" s="8" t="s">
        <v>90</v>
      </c>
      <c r="D51" s="33" t="s">
        <v>93</v>
      </c>
      <c r="E51" s="1" t="s">
        <v>36</v>
      </c>
      <c r="F51" s="1" t="str">
        <f t="shared" si="1"/>
        <v>( +-) 150 000</v>
      </c>
      <c r="G51" s="2"/>
      <c r="H51" s="2"/>
      <c r="I51" s="2"/>
      <c r="J51" s="1" t="str">
        <f>F51</f>
        <v>( +-) 150 000</v>
      </c>
      <c r="K51" s="48"/>
      <c r="L51" s="49" t="s">
        <v>47</v>
      </c>
    </row>
    <row r="52" spans="2:12" ht="230.25" customHeight="1">
      <c r="B52" s="3">
        <v>3</v>
      </c>
      <c r="C52" s="4" t="s">
        <v>91</v>
      </c>
      <c r="D52" s="30" t="s">
        <v>37</v>
      </c>
      <c r="E52" s="6" t="s">
        <v>38</v>
      </c>
      <c r="F52" s="2" t="str">
        <f t="shared" si="1"/>
        <v>( +-) 206 270</v>
      </c>
      <c r="G52" s="2"/>
      <c r="H52" s="2"/>
      <c r="I52" s="2"/>
      <c r="J52" s="2" t="str">
        <f>F52</f>
        <v>( +-) 206 270</v>
      </c>
      <c r="K52" s="48"/>
      <c r="L52" s="48" t="s">
        <v>45</v>
      </c>
    </row>
    <row r="53" spans="2:12" ht="180.75" customHeight="1">
      <c r="B53" s="50">
        <v>4</v>
      </c>
      <c r="C53" s="4" t="s">
        <v>48</v>
      </c>
      <c r="D53" s="34" t="s">
        <v>92</v>
      </c>
      <c r="E53" s="3" t="s">
        <v>49</v>
      </c>
      <c r="F53" s="3" t="str">
        <f t="shared" si="1"/>
        <v>( +-) 35 000</v>
      </c>
      <c r="G53" s="51"/>
      <c r="H53" s="51"/>
      <c r="I53" s="51"/>
      <c r="J53" s="61" t="str">
        <f>F53</f>
        <v>( +-) 35 000</v>
      </c>
      <c r="K53" s="51"/>
      <c r="L53" s="34" t="s">
        <v>50</v>
      </c>
    </row>
    <row r="54" spans="2:12" ht="242.25" customHeight="1">
      <c r="B54" s="52">
        <v>5</v>
      </c>
      <c r="C54" s="4" t="s">
        <v>67</v>
      </c>
      <c r="D54" s="34" t="s">
        <v>94</v>
      </c>
      <c r="E54" s="4" t="s">
        <v>52</v>
      </c>
      <c r="F54" s="4" t="str">
        <f t="shared" si="1"/>
        <v>( +-) 180 000</v>
      </c>
      <c r="G54" s="34"/>
      <c r="H54" s="34"/>
      <c r="I54" s="34"/>
      <c r="J54" s="60" t="str">
        <f>F54</f>
        <v>( +-) 180 000</v>
      </c>
      <c r="K54" s="34"/>
      <c r="L54" s="34" t="s">
        <v>53</v>
      </c>
    </row>
    <row r="55" spans="2:12" ht="100.15" customHeight="1">
      <c r="B55" s="70">
        <v>6</v>
      </c>
      <c r="C55" s="65" t="s">
        <v>54</v>
      </c>
      <c r="D55" s="68" t="s">
        <v>55</v>
      </c>
      <c r="E55" s="65" t="s">
        <v>171</v>
      </c>
      <c r="F55" s="65" t="str">
        <f t="shared" si="1"/>
        <v>( +-) 84 000</v>
      </c>
      <c r="G55" s="34"/>
      <c r="H55" s="34"/>
      <c r="I55" s="34"/>
      <c r="J55" s="65" t="str">
        <f>F55</f>
        <v>( +-) 84 000</v>
      </c>
      <c r="K55" s="34"/>
      <c r="L55" s="63" t="s">
        <v>56</v>
      </c>
    </row>
    <row r="56" spans="2:12" ht="192" customHeight="1">
      <c r="B56" s="71"/>
      <c r="C56" s="66"/>
      <c r="D56" s="69"/>
      <c r="E56" s="67"/>
      <c r="F56" s="67"/>
      <c r="G56" s="34"/>
      <c r="H56" s="34"/>
      <c r="I56" s="34"/>
      <c r="J56" s="67"/>
      <c r="K56" s="34"/>
      <c r="L56" s="64"/>
    </row>
    <row r="57" spans="2:12" ht="279" customHeight="1">
      <c r="B57" s="71"/>
      <c r="C57" s="66"/>
      <c r="D57" s="30" t="s">
        <v>95</v>
      </c>
      <c r="E57" s="5" t="s">
        <v>57</v>
      </c>
      <c r="F57" s="5" t="str">
        <f t="shared" ref="F57:F66" si="2">E57</f>
        <v>( +-) 410 000</v>
      </c>
      <c r="G57" s="5"/>
      <c r="H57" s="5"/>
      <c r="I57" s="5"/>
      <c r="J57" s="60" t="str">
        <f>F57</f>
        <v>( +-) 410 000</v>
      </c>
      <c r="K57" s="34"/>
      <c r="L57" s="34" t="s">
        <v>60</v>
      </c>
    </row>
    <row r="58" spans="2:12" ht="192" customHeight="1">
      <c r="B58" s="71"/>
      <c r="C58" s="66"/>
      <c r="D58" s="30" t="s">
        <v>59</v>
      </c>
      <c r="E58" s="4" t="s">
        <v>58</v>
      </c>
      <c r="F58" s="4" t="str">
        <f t="shared" si="2"/>
        <v>( +-) 49 000</v>
      </c>
      <c r="G58" s="5"/>
      <c r="H58" s="5"/>
      <c r="I58" s="5"/>
      <c r="J58" s="60" t="str">
        <f>F58</f>
        <v>( +-) 49 000</v>
      </c>
      <c r="K58" s="34"/>
      <c r="L58" s="34" t="s">
        <v>61</v>
      </c>
    </row>
    <row r="59" spans="2:12" ht="192" customHeight="1">
      <c r="B59" s="71"/>
      <c r="C59" s="66"/>
      <c r="D59" s="34" t="s">
        <v>63</v>
      </c>
      <c r="E59" s="4" t="s">
        <v>62</v>
      </c>
      <c r="F59" s="4" t="str">
        <f t="shared" si="2"/>
        <v>( +-) 165 000</v>
      </c>
      <c r="G59" s="34"/>
      <c r="H59" s="34"/>
      <c r="I59" s="34"/>
      <c r="J59" s="60" t="str">
        <f>F59</f>
        <v>( +-) 165 000</v>
      </c>
      <c r="K59" s="34"/>
      <c r="L59" s="34" t="s">
        <v>64</v>
      </c>
    </row>
    <row r="60" spans="2:12" ht="234" customHeight="1">
      <c r="B60" s="72"/>
      <c r="C60" s="67"/>
      <c r="D60" s="34" t="s">
        <v>175</v>
      </c>
      <c r="E60" s="4" t="s">
        <v>65</v>
      </c>
      <c r="F60" s="4" t="str">
        <f t="shared" si="2"/>
        <v>( +-) 316 487</v>
      </c>
      <c r="G60" s="34"/>
      <c r="H60" s="34"/>
      <c r="I60" s="34"/>
      <c r="J60" s="60" t="str">
        <f>F60</f>
        <v>( +-) 316 487</v>
      </c>
      <c r="K60" s="34"/>
      <c r="L60" s="34" t="s">
        <v>66</v>
      </c>
    </row>
    <row r="61" spans="2:12" ht="230.25" customHeight="1">
      <c r="B61" s="52">
        <v>7</v>
      </c>
      <c r="C61" s="4" t="s">
        <v>96</v>
      </c>
      <c r="D61" s="53" t="s">
        <v>97</v>
      </c>
      <c r="E61" s="3" t="s">
        <v>98</v>
      </c>
      <c r="F61" s="3" t="str">
        <f t="shared" si="2"/>
        <v>(+,-) 70 000</v>
      </c>
      <c r="G61" s="3"/>
      <c r="H61" s="3"/>
      <c r="I61" s="3"/>
      <c r="J61" s="61" t="str">
        <f>F61</f>
        <v>(+,-) 70 000</v>
      </c>
      <c r="K61" s="54"/>
      <c r="L61" s="53" t="s">
        <v>99</v>
      </c>
    </row>
    <row r="62" spans="2:12" ht="227.25" customHeight="1">
      <c r="B62" s="52">
        <v>8</v>
      </c>
      <c r="C62" s="55" t="s">
        <v>103</v>
      </c>
      <c r="D62" s="56" t="s">
        <v>101</v>
      </c>
      <c r="E62" s="3" t="s">
        <v>102</v>
      </c>
      <c r="F62" s="3" t="str">
        <f t="shared" si="2"/>
        <v>(+,-) 99 000</v>
      </c>
      <c r="G62" s="3"/>
      <c r="H62" s="3"/>
      <c r="I62" s="3"/>
      <c r="J62" s="61" t="str">
        <f>F62</f>
        <v>(+,-) 99 000</v>
      </c>
      <c r="K62" s="54"/>
      <c r="L62" s="53" t="s">
        <v>112</v>
      </c>
    </row>
    <row r="63" spans="2:12" ht="281.25" customHeight="1">
      <c r="B63" s="52">
        <v>9</v>
      </c>
      <c r="C63" s="55" t="s">
        <v>109</v>
      </c>
      <c r="D63" s="56" t="s">
        <v>108</v>
      </c>
      <c r="E63" s="3" t="s">
        <v>110</v>
      </c>
      <c r="F63" s="3" t="str">
        <f t="shared" si="2"/>
        <v>(+,-) 123 550</v>
      </c>
      <c r="G63" s="3"/>
      <c r="H63" s="3"/>
      <c r="I63" s="3"/>
      <c r="J63" s="61" t="str">
        <f>F63</f>
        <v>(+,-) 123 550</v>
      </c>
      <c r="K63" s="54"/>
      <c r="L63" s="53" t="s">
        <v>111</v>
      </c>
    </row>
    <row r="64" spans="2:12" ht="279" customHeight="1">
      <c r="B64" s="52">
        <v>10</v>
      </c>
      <c r="C64" s="55" t="s">
        <v>113</v>
      </c>
      <c r="D64" s="56" t="s">
        <v>114</v>
      </c>
      <c r="E64" s="3" t="s">
        <v>115</v>
      </c>
      <c r="F64" s="3" t="str">
        <f t="shared" si="2"/>
        <v>(+,-) 750 000</v>
      </c>
      <c r="G64" s="3"/>
      <c r="H64" s="3"/>
      <c r="I64" s="3"/>
      <c r="J64" s="61" t="str">
        <f>F64</f>
        <v>(+,-) 750 000</v>
      </c>
      <c r="K64" s="54"/>
      <c r="L64" s="53" t="s">
        <v>116</v>
      </c>
    </row>
    <row r="65" spans="2:12" ht="337.5" customHeight="1">
      <c r="B65" s="52">
        <v>11</v>
      </c>
      <c r="C65" s="55" t="s">
        <v>149</v>
      </c>
      <c r="D65" s="56" t="s">
        <v>150</v>
      </c>
      <c r="E65" s="3" t="s">
        <v>151</v>
      </c>
      <c r="F65" s="3" t="str">
        <f t="shared" si="2"/>
        <v>(+,-) 255 000</v>
      </c>
      <c r="G65" s="3"/>
      <c r="H65" s="3"/>
      <c r="I65" s="3"/>
      <c r="J65" s="61" t="str">
        <f>F65</f>
        <v>(+,-) 255 000</v>
      </c>
      <c r="K65" s="54"/>
      <c r="L65" s="53" t="s">
        <v>152</v>
      </c>
    </row>
    <row r="66" spans="2:12" ht="186.75" customHeight="1">
      <c r="B66" s="52">
        <v>12</v>
      </c>
      <c r="C66" s="55" t="s">
        <v>172</v>
      </c>
      <c r="D66" s="53" t="s">
        <v>153</v>
      </c>
      <c r="E66" s="28" t="s">
        <v>154</v>
      </c>
      <c r="F66" s="3" t="str">
        <f t="shared" si="2"/>
        <v>(+,-) 500 000</v>
      </c>
      <c r="G66" s="3"/>
      <c r="H66" s="3"/>
      <c r="I66" s="3"/>
      <c r="J66" s="61" t="str">
        <f>F66</f>
        <v>(+,-) 500 000</v>
      </c>
      <c r="K66" s="54"/>
      <c r="L66" s="53" t="s">
        <v>170</v>
      </c>
    </row>
    <row r="67" spans="2:12" ht="78" customHeight="1"/>
    <row r="68" spans="2:12" ht="179.45" customHeight="1">
      <c r="L68" s="14" t="s">
        <v>13</v>
      </c>
    </row>
  </sheetData>
  <mergeCells count="38">
    <mergeCell ref="C46:C47"/>
    <mergeCell ref="F20:F21"/>
    <mergeCell ref="J20:J21"/>
    <mergeCell ref="L20:L21"/>
    <mergeCell ref="B41:D41"/>
    <mergeCell ref="B20:B21"/>
    <mergeCell ref="C20:C21"/>
    <mergeCell ref="D20:D21"/>
    <mergeCell ref="E20:E21"/>
    <mergeCell ref="B28:B29"/>
    <mergeCell ref="C28:C29"/>
    <mergeCell ref="D28:D29"/>
    <mergeCell ref="E28:E29"/>
    <mergeCell ref="F28:F29"/>
    <mergeCell ref="J28:J29"/>
    <mergeCell ref="L28:L29"/>
    <mergeCell ref="B55:B60"/>
    <mergeCell ref="F2:L2"/>
    <mergeCell ref="F3:L3"/>
    <mergeCell ref="B5:L5"/>
    <mergeCell ref="K6:L6"/>
    <mergeCell ref="B14:B15"/>
    <mergeCell ref="D14:D15"/>
    <mergeCell ref="E14:E15"/>
    <mergeCell ref="F14:F15"/>
    <mergeCell ref="J14:J15"/>
    <mergeCell ref="B49:L49"/>
    <mergeCell ref="B7:L7"/>
    <mergeCell ref="B11:L11"/>
    <mergeCell ref="B42:L42"/>
    <mergeCell ref="C14:C15"/>
    <mergeCell ref="L14:L15"/>
    <mergeCell ref="J55:J56"/>
    <mergeCell ref="L55:L56"/>
    <mergeCell ref="C55:C60"/>
    <mergeCell ref="D55:D56"/>
    <mergeCell ref="E55:E56"/>
    <mergeCell ref="F55:F56"/>
  </mergeCells>
  <pageMargins left="0.32" right="0.23" top="0" bottom="0" header="0" footer="0.16"/>
  <pageSetup paperSize="9" scale="24" fitToHeight="2" orientation="portrait" r:id="rId1"/>
  <rowBreaks count="2" manualBreakCount="2">
    <brk id="19" min="1" max="11" man="1"/>
    <brk id="33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2022-02-23T14:18:20Z</cp:lastPrinted>
  <dcterms:created xsi:type="dcterms:W3CDTF">2018-03-12T13:27:15Z</dcterms:created>
  <dcterms:modified xsi:type="dcterms:W3CDTF">2022-02-23T14:28:39Z</dcterms:modified>
</cp:coreProperties>
</file>