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розвитку'!$A$2:$W$257</definedName>
  </definedNames>
  <calcPr calcId="125725"/>
</workbook>
</file>

<file path=xl/calcChain.xml><?xml version="1.0" encoding="utf-8"?>
<calcChain xmlns="http://schemas.openxmlformats.org/spreadsheetml/2006/main">
  <c r="E224" i="30"/>
  <c r="V224" s="1"/>
  <c r="V223" s="1"/>
  <c r="V181"/>
  <c r="V186"/>
  <c r="F155"/>
  <c r="G155"/>
  <c r="H155"/>
  <c r="I155"/>
  <c r="J155"/>
  <c r="K155"/>
  <c r="L155"/>
  <c r="M155"/>
  <c r="N155"/>
  <c r="O155"/>
  <c r="P155"/>
  <c r="Q155"/>
  <c r="R155"/>
  <c r="S155"/>
  <c r="T155"/>
  <c r="U155"/>
  <c r="F42"/>
  <c r="G42"/>
  <c r="G240" s="1"/>
  <c r="H42"/>
  <c r="I42"/>
  <c r="J42"/>
  <c r="K42"/>
  <c r="K240" s="1"/>
  <c r="L42"/>
  <c r="M42"/>
  <c r="N42"/>
  <c r="O42"/>
  <c r="O240" s="1"/>
  <c r="P42"/>
  <c r="P240" s="1"/>
  <c r="Q42"/>
  <c r="R42"/>
  <c r="S42"/>
  <c r="S240" s="1"/>
  <c r="T42"/>
  <c r="U42"/>
  <c r="V42"/>
  <c r="I240"/>
  <c r="J240"/>
  <c r="M240"/>
  <c r="N240"/>
  <c r="Q240"/>
  <c r="R240"/>
  <c r="U240"/>
  <c r="G79"/>
  <c r="I79"/>
  <c r="J79"/>
  <c r="K79"/>
  <c r="L79"/>
  <c r="M79"/>
  <c r="N79"/>
  <c r="O79"/>
  <c r="P79"/>
  <c r="Q79"/>
  <c r="R79"/>
  <c r="S79"/>
  <c r="U79"/>
  <c r="F99"/>
  <c r="F98"/>
  <c r="F47"/>
  <c r="F48"/>
  <c r="F49"/>
  <c r="F50"/>
  <c r="W15"/>
  <c r="W16"/>
  <c r="W17"/>
  <c r="W18"/>
  <c r="W19"/>
  <c r="W14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7"/>
  <c r="W48"/>
  <c r="W49"/>
  <c r="W50"/>
  <c r="W73"/>
  <c r="W75"/>
  <c r="W76"/>
  <c r="W87"/>
  <c r="W88"/>
  <c r="W101"/>
  <c r="W146"/>
  <c r="W147"/>
  <c r="W148"/>
  <c r="W149"/>
  <c r="W150"/>
  <c r="W152"/>
  <c r="W154"/>
  <c r="V247"/>
  <c r="V245"/>
  <c r="V246"/>
  <c r="F223"/>
  <c r="G223"/>
  <c r="H223"/>
  <c r="I223"/>
  <c r="J223"/>
  <c r="K223"/>
  <c r="L223"/>
  <c r="M223"/>
  <c r="N223"/>
  <c r="O223"/>
  <c r="P223"/>
  <c r="Q223"/>
  <c r="R223"/>
  <c r="S223"/>
  <c r="U223"/>
  <c r="T224"/>
  <c r="F224" s="1"/>
  <c r="G194"/>
  <c r="H194"/>
  <c r="I194"/>
  <c r="J194"/>
  <c r="K194"/>
  <c r="L194"/>
  <c r="M194"/>
  <c r="N194"/>
  <c r="O194"/>
  <c r="P194"/>
  <c r="Q194"/>
  <c r="R194"/>
  <c r="S194"/>
  <c r="U194"/>
  <c r="E194"/>
  <c r="W201"/>
  <c r="W202"/>
  <c r="W204"/>
  <c r="W205"/>
  <c r="W206"/>
  <c r="W207"/>
  <c r="W208"/>
  <c r="W209"/>
  <c r="W210"/>
  <c r="W211"/>
  <c r="W212"/>
  <c r="W213"/>
  <c r="W214"/>
  <c r="W215"/>
  <c r="W216"/>
  <c r="W217"/>
  <c r="W218"/>
  <c r="T201"/>
  <c r="F201" s="1"/>
  <c r="V201" s="1"/>
  <c r="T202"/>
  <c r="F202" s="1"/>
  <c r="V202" s="1"/>
  <c r="T204"/>
  <c r="F204" s="1"/>
  <c r="V204" s="1"/>
  <c r="T205"/>
  <c r="F205" s="1"/>
  <c r="V205" s="1"/>
  <c r="T206"/>
  <c r="F206" s="1"/>
  <c r="V206" s="1"/>
  <c r="T207"/>
  <c r="F207" s="1"/>
  <c r="V207" s="1"/>
  <c r="T208"/>
  <c r="F208" s="1"/>
  <c r="V208" s="1"/>
  <c r="T209"/>
  <c r="T210"/>
  <c r="F210" s="1"/>
  <c r="V210" s="1"/>
  <c r="T211"/>
  <c r="F211" s="1"/>
  <c r="V211" s="1"/>
  <c r="T212"/>
  <c r="F212" s="1"/>
  <c r="V212" s="1"/>
  <c r="T213"/>
  <c r="F213" s="1"/>
  <c r="V213" s="1"/>
  <c r="T214"/>
  <c r="F214" s="1"/>
  <c r="V214" s="1"/>
  <c r="T215"/>
  <c r="T216"/>
  <c r="F216" s="1"/>
  <c r="V216" s="1"/>
  <c r="T217"/>
  <c r="T218"/>
  <c r="F218" s="1"/>
  <c r="V218" s="1"/>
  <c r="F209"/>
  <c r="V209" s="1"/>
  <c r="F215"/>
  <c r="V215" s="1"/>
  <c r="F217"/>
  <c r="V217" s="1"/>
  <c r="W224" l="1"/>
  <c r="E223"/>
  <c r="W223" s="1"/>
  <c r="V155"/>
  <c r="L240"/>
  <c r="T223"/>
  <c r="E181" l="1"/>
  <c r="W186"/>
  <c r="T154"/>
  <c r="F154" s="1"/>
  <c r="G153"/>
  <c r="H153"/>
  <c r="I153"/>
  <c r="J153"/>
  <c r="K153"/>
  <c r="L153"/>
  <c r="M153"/>
  <c r="N153"/>
  <c r="O153"/>
  <c r="P153"/>
  <c r="Q153"/>
  <c r="R153"/>
  <c r="S153"/>
  <c r="T153"/>
  <c r="U153"/>
  <c r="E153"/>
  <c r="T101"/>
  <c r="T100" s="1"/>
  <c r="V101"/>
  <c r="V100" s="1"/>
  <c r="V18"/>
  <c r="V17" s="1"/>
  <c r="T18"/>
  <c r="F18" s="1"/>
  <c r="F17" s="1"/>
  <c r="G17"/>
  <c r="H17"/>
  <c r="I17"/>
  <c r="J17"/>
  <c r="K17"/>
  <c r="L17"/>
  <c r="M17"/>
  <c r="N17"/>
  <c r="O17"/>
  <c r="P17"/>
  <c r="Q17"/>
  <c r="R17"/>
  <c r="S17"/>
  <c r="U17"/>
  <c r="G45"/>
  <c r="H45"/>
  <c r="I45"/>
  <c r="J45"/>
  <c r="K45"/>
  <c r="L45"/>
  <c r="M45"/>
  <c r="N45"/>
  <c r="O45"/>
  <c r="P45"/>
  <c r="Q45"/>
  <c r="R45"/>
  <c r="S45"/>
  <c r="U45"/>
  <c r="V49"/>
  <c r="V50"/>
  <c r="T47"/>
  <c r="T48"/>
  <c r="T49"/>
  <c r="T50"/>
  <c r="G39"/>
  <c r="H39"/>
  <c r="I39"/>
  <c r="J39"/>
  <c r="K39"/>
  <c r="L39"/>
  <c r="M39"/>
  <c r="N39"/>
  <c r="O39"/>
  <c r="P39"/>
  <c r="Q39"/>
  <c r="R39"/>
  <c r="S39"/>
  <c r="U39"/>
  <c r="T23"/>
  <c r="T25"/>
  <c r="T27"/>
  <c r="T28"/>
  <c r="T29"/>
  <c r="T30"/>
  <c r="T31"/>
  <c r="T32"/>
  <c r="T33"/>
  <c r="T34"/>
  <c r="T35"/>
  <c r="T37"/>
  <c r="T38"/>
  <c r="T40"/>
  <c r="F40" s="1"/>
  <c r="G75"/>
  <c r="H75"/>
  <c r="I75"/>
  <c r="J75"/>
  <c r="K75"/>
  <c r="L75"/>
  <c r="M75"/>
  <c r="N75"/>
  <c r="O75"/>
  <c r="P75"/>
  <c r="Q75"/>
  <c r="R75"/>
  <c r="S75"/>
  <c r="U75"/>
  <c r="T76"/>
  <c r="T75" s="1"/>
  <c r="F100"/>
  <c r="G100"/>
  <c r="H100"/>
  <c r="I100"/>
  <c r="J100"/>
  <c r="K100"/>
  <c r="L100"/>
  <c r="M100"/>
  <c r="N100"/>
  <c r="O100"/>
  <c r="P100"/>
  <c r="Q100"/>
  <c r="R100"/>
  <c r="S100"/>
  <c r="U100"/>
  <c r="E100"/>
  <c r="E75"/>
  <c r="G73"/>
  <c r="H73"/>
  <c r="I73"/>
  <c r="J73"/>
  <c r="K73"/>
  <c r="L73"/>
  <c r="M73"/>
  <c r="N73"/>
  <c r="O73"/>
  <c r="P73"/>
  <c r="Q73"/>
  <c r="R73"/>
  <c r="S73"/>
  <c r="U73"/>
  <c r="E73"/>
  <c r="E45"/>
  <c r="E39"/>
  <c r="E17"/>
  <c r="W153" l="1"/>
  <c r="W100"/>
  <c r="V154"/>
  <c r="V153" s="1"/>
  <c r="F153"/>
  <c r="T39"/>
  <c r="F39"/>
  <c r="V40"/>
  <c r="V39" s="1"/>
  <c r="F76"/>
  <c r="T17"/>
  <c r="V76" l="1"/>
  <c r="V75" s="1"/>
  <c r="F75"/>
  <c r="G221" l="1"/>
  <c r="H221"/>
  <c r="I221"/>
  <c r="J221"/>
  <c r="K221"/>
  <c r="L221"/>
  <c r="M221"/>
  <c r="N221"/>
  <c r="O221"/>
  <c r="P221"/>
  <c r="Q221"/>
  <c r="R221"/>
  <c r="S221"/>
  <c r="U221"/>
  <c r="G85"/>
  <c r="H85"/>
  <c r="I85"/>
  <c r="J85"/>
  <c r="K85"/>
  <c r="L85"/>
  <c r="M85"/>
  <c r="N85"/>
  <c r="O85"/>
  <c r="P85"/>
  <c r="Q85"/>
  <c r="R85"/>
  <c r="S85"/>
  <c r="U85"/>
  <c r="T87"/>
  <c r="T88"/>
  <c r="T21"/>
  <c r="T143" l="1"/>
  <c r="F143" s="1"/>
  <c r="V143" s="1"/>
  <c r="W143"/>
  <c r="G142"/>
  <c r="G137" s="1"/>
  <c r="H142"/>
  <c r="H137" s="1"/>
  <c r="I142"/>
  <c r="I137" s="1"/>
  <c r="J142"/>
  <c r="J137" s="1"/>
  <c r="K142"/>
  <c r="K137" s="1"/>
  <c r="L142"/>
  <c r="L137" s="1"/>
  <c r="M142"/>
  <c r="M137" s="1"/>
  <c r="N142"/>
  <c r="N137" s="1"/>
  <c r="O142"/>
  <c r="O137" s="1"/>
  <c r="P142"/>
  <c r="P137" s="1"/>
  <c r="Q142"/>
  <c r="Q137" s="1"/>
  <c r="R142"/>
  <c r="R137" s="1"/>
  <c r="S142"/>
  <c r="S137" s="1"/>
  <c r="U142"/>
  <c r="U137" s="1"/>
  <c r="E142"/>
  <c r="E137" s="1"/>
  <c r="T107"/>
  <c r="F107" s="1"/>
  <c r="V107" s="1"/>
  <c r="W107"/>
  <c r="G105"/>
  <c r="H105"/>
  <c r="I105"/>
  <c r="J105"/>
  <c r="K105"/>
  <c r="L105"/>
  <c r="M105"/>
  <c r="N105"/>
  <c r="O105"/>
  <c r="P105"/>
  <c r="Q105"/>
  <c r="R105"/>
  <c r="S105"/>
  <c r="U105"/>
  <c r="E105"/>
  <c r="V244" l="1"/>
  <c r="V243" s="1"/>
  <c r="E243"/>
  <c r="T228" l="1"/>
  <c r="F228" s="1"/>
  <c r="V228" s="1"/>
  <c r="T227"/>
  <c r="G226"/>
  <c r="H226"/>
  <c r="I226"/>
  <c r="J226"/>
  <c r="K226"/>
  <c r="L226"/>
  <c r="M226"/>
  <c r="N226"/>
  <c r="O226"/>
  <c r="P226"/>
  <c r="Q226"/>
  <c r="R226"/>
  <c r="S226"/>
  <c r="U226"/>
  <c r="E226"/>
  <c r="G168"/>
  <c r="H168"/>
  <c r="I168"/>
  <c r="J168"/>
  <c r="K168"/>
  <c r="L168"/>
  <c r="M168"/>
  <c r="N168"/>
  <c r="O168"/>
  <c r="P168"/>
  <c r="Q168"/>
  <c r="R168"/>
  <c r="S168"/>
  <c r="U168"/>
  <c r="E168"/>
  <c r="W200"/>
  <c r="W199"/>
  <c r="W198"/>
  <c r="F191"/>
  <c r="V191" s="1"/>
  <c r="T190"/>
  <c r="F190" s="1"/>
  <c r="V190" s="1"/>
  <c r="T191"/>
  <c r="G181"/>
  <c r="H181"/>
  <c r="I181"/>
  <c r="J181"/>
  <c r="K181"/>
  <c r="L181"/>
  <c r="M181"/>
  <c r="N181"/>
  <c r="O181"/>
  <c r="P181"/>
  <c r="Q181"/>
  <c r="R181"/>
  <c r="S181"/>
  <c r="U181"/>
  <c r="W191"/>
  <c r="W190"/>
  <c r="F170"/>
  <c r="V170" s="1"/>
  <c r="T170"/>
  <c r="W170"/>
  <c r="G171"/>
  <c r="H171"/>
  <c r="I171"/>
  <c r="J171"/>
  <c r="K171"/>
  <c r="L171"/>
  <c r="M171"/>
  <c r="N171"/>
  <c r="O171"/>
  <c r="P171"/>
  <c r="Q171"/>
  <c r="R171"/>
  <c r="S171"/>
  <c r="U171"/>
  <c r="E171"/>
  <c r="G114"/>
  <c r="H114"/>
  <c r="I114"/>
  <c r="J114"/>
  <c r="K114"/>
  <c r="L114"/>
  <c r="M114"/>
  <c r="N114"/>
  <c r="O114"/>
  <c r="P114"/>
  <c r="Q114"/>
  <c r="R114"/>
  <c r="R113" s="1"/>
  <c r="S114"/>
  <c r="S113" s="1"/>
  <c r="U114"/>
  <c r="E114"/>
  <c r="T226" l="1"/>
  <c r="E85"/>
  <c r="T99"/>
  <c r="V99"/>
  <c r="G97"/>
  <c r="H97"/>
  <c r="I97"/>
  <c r="J97"/>
  <c r="K97"/>
  <c r="L97"/>
  <c r="M97"/>
  <c r="N97"/>
  <c r="O97"/>
  <c r="P97"/>
  <c r="Q97"/>
  <c r="R97"/>
  <c r="S97"/>
  <c r="U97"/>
  <c r="E97"/>
  <c r="W99"/>
  <c r="G90"/>
  <c r="H90"/>
  <c r="I90"/>
  <c r="J90"/>
  <c r="K90"/>
  <c r="L90"/>
  <c r="M90"/>
  <c r="N90"/>
  <c r="O90"/>
  <c r="P90"/>
  <c r="Q90"/>
  <c r="R90"/>
  <c r="S90"/>
  <c r="U90"/>
  <c r="E90"/>
  <c r="F87" l="1"/>
  <c r="V87" s="1"/>
  <c r="F88"/>
  <c r="V88" s="1"/>
  <c r="G63" l="1"/>
  <c r="H63"/>
  <c r="I63"/>
  <c r="J63"/>
  <c r="K63"/>
  <c r="L63"/>
  <c r="M63"/>
  <c r="N63"/>
  <c r="O63"/>
  <c r="P63"/>
  <c r="Q63"/>
  <c r="R63"/>
  <c r="S63"/>
  <c r="U63"/>
  <c r="E63"/>
  <c r="G19"/>
  <c r="G14" s="1"/>
  <c r="H19"/>
  <c r="H14" s="1"/>
  <c r="I19"/>
  <c r="I14" s="1"/>
  <c r="J19"/>
  <c r="J14" s="1"/>
  <c r="K19"/>
  <c r="K14" s="1"/>
  <c r="L19"/>
  <c r="L14" s="1"/>
  <c r="M19"/>
  <c r="M14" s="1"/>
  <c r="N19"/>
  <c r="N14" s="1"/>
  <c r="O19"/>
  <c r="O14" s="1"/>
  <c r="P19"/>
  <c r="P14" s="1"/>
  <c r="Q19"/>
  <c r="Q14" s="1"/>
  <c r="R19"/>
  <c r="R14" s="1"/>
  <c r="S19"/>
  <c r="S14" s="1"/>
  <c r="U19"/>
  <c r="U14" s="1"/>
  <c r="E19"/>
  <c r="E14" s="1"/>
  <c r="W21"/>
  <c r="F21"/>
  <c r="V21" s="1"/>
  <c r="G11"/>
  <c r="H11"/>
  <c r="I11"/>
  <c r="J11"/>
  <c r="K11"/>
  <c r="L11"/>
  <c r="M11"/>
  <c r="N11"/>
  <c r="O11"/>
  <c r="P11"/>
  <c r="Q11"/>
  <c r="R11"/>
  <c r="S11"/>
  <c r="U11"/>
  <c r="E11"/>
  <c r="T234"/>
  <c r="F234" s="1"/>
  <c r="W234"/>
  <c r="G233"/>
  <c r="H233"/>
  <c r="I233"/>
  <c r="J233"/>
  <c r="K233"/>
  <c r="L233"/>
  <c r="M233"/>
  <c r="N233"/>
  <c r="O233"/>
  <c r="P233"/>
  <c r="Q233"/>
  <c r="R233"/>
  <c r="S233"/>
  <c r="U233"/>
  <c r="E233"/>
  <c r="F227"/>
  <c r="F226" s="1"/>
  <c r="G177"/>
  <c r="H177"/>
  <c r="I177"/>
  <c r="J177"/>
  <c r="K177"/>
  <c r="L177"/>
  <c r="M177"/>
  <c r="N177"/>
  <c r="O177"/>
  <c r="P177"/>
  <c r="Q177"/>
  <c r="R177"/>
  <c r="S177"/>
  <c r="U177"/>
  <c r="E177"/>
  <c r="T198"/>
  <c r="F198" s="1"/>
  <c r="V198" s="1"/>
  <c r="T199"/>
  <c r="F199" s="1"/>
  <c r="V199" s="1"/>
  <c r="T200"/>
  <c r="F200" s="1"/>
  <c r="V200" s="1"/>
  <c r="T149"/>
  <c r="F149" s="1"/>
  <c r="V149" s="1"/>
  <c r="T150"/>
  <c r="G133"/>
  <c r="H133"/>
  <c r="I133"/>
  <c r="J133"/>
  <c r="K133"/>
  <c r="L133"/>
  <c r="M133"/>
  <c r="N133"/>
  <c r="O133"/>
  <c r="P133"/>
  <c r="Q133"/>
  <c r="R133"/>
  <c r="S133"/>
  <c r="U133"/>
  <c r="E133"/>
  <c r="W118"/>
  <c r="W121"/>
  <c r="W123"/>
  <c r="W125"/>
  <c r="W126"/>
  <c r="W128"/>
  <c r="W130"/>
  <c r="T116"/>
  <c r="F116" s="1"/>
  <c r="V116" s="1"/>
  <c r="T115"/>
  <c r="F115" l="1"/>
  <c r="T114"/>
  <c r="T233"/>
  <c r="W233"/>
  <c r="F233"/>
  <c r="V234"/>
  <c r="V233" s="1"/>
  <c r="V227"/>
  <c r="V226" s="1"/>
  <c r="F150"/>
  <c r="V115" l="1"/>
  <c r="V114" s="1"/>
  <c r="F114"/>
  <c r="V150"/>
  <c r="T239" l="1"/>
  <c r="T238" s="1"/>
  <c r="W239"/>
  <c r="G238"/>
  <c r="H238"/>
  <c r="I238"/>
  <c r="J238"/>
  <c r="K238"/>
  <c r="L238"/>
  <c r="M238"/>
  <c r="N238"/>
  <c r="O238"/>
  <c r="P238"/>
  <c r="Q238"/>
  <c r="R238"/>
  <c r="S238"/>
  <c r="U238"/>
  <c r="E238"/>
  <c r="G95"/>
  <c r="H95"/>
  <c r="H79" s="1"/>
  <c r="H240" s="1"/>
  <c r="I95"/>
  <c r="J95"/>
  <c r="K95"/>
  <c r="L95"/>
  <c r="M95"/>
  <c r="N95"/>
  <c r="O95"/>
  <c r="P95"/>
  <c r="Q95"/>
  <c r="R95"/>
  <c r="S95"/>
  <c r="U95"/>
  <c r="E95"/>
  <c r="G108"/>
  <c r="H108"/>
  <c r="I108"/>
  <c r="J108"/>
  <c r="K108"/>
  <c r="L108"/>
  <c r="M108"/>
  <c r="N108"/>
  <c r="O108"/>
  <c r="P108"/>
  <c r="Q108"/>
  <c r="R108"/>
  <c r="S108"/>
  <c r="U108"/>
  <c r="E108"/>
  <c r="T196"/>
  <c r="T197"/>
  <c r="F197" s="1"/>
  <c r="V197" s="1"/>
  <c r="W196"/>
  <c r="W197"/>
  <c r="G192"/>
  <c r="H192"/>
  <c r="I192"/>
  <c r="J192"/>
  <c r="K192"/>
  <c r="L192"/>
  <c r="M192"/>
  <c r="N192"/>
  <c r="O192"/>
  <c r="P192"/>
  <c r="Q192"/>
  <c r="R192"/>
  <c r="S192"/>
  <c r="U192"/>
  <c r="E192"/>
  <c r="G174"/>
  <c r="H174"/>
  <c r="I174"/>
  <c r="J174"/>
  <c r="K174"/>
  <c r="L174"/>
  <c r="M174"/>
  <c r="N174"/>
  <c r="O174"/>
  <c r="P174"/>
  <c r="Q174"/>
  <c r="R174"/>
  <c r="S174"/>
  <c r="U174"/>
  <c r="E174"/>
  <c r="W172"/>
  <c r="W173"/>
  <c r="W175"/>
  <c r="W174" s="1"/>
  <c r="T169"/>
  <c r="W157"/>
  <c r="W159"/>
  <c r="W160"/>
  <c r="W162"/>
  <c r="W163"/>
  <c r="W165"/>
  <c r="W167"/>
  <c r="W169"/>
  <c r="T152"/>
  <c r="T151" s="1"/>
  <c r="G151"/>
  <c r="H151"/>
  <c r="I151"/>
  <c r="J151"/>
  <c r="K151"/>
  <c r="L151"/>
  <c r="M151"/>
  <c r="N151"/>
  <c r="O151"/>
  <c r="P151"/>
  <c r="Q151"/>
  <c r="R151"/>
  <c r="S151"/>
  <c r="U151"/>
  <c r="W151" s="1"/>
  <c r="E151"/>
  <c r="T145"/>
  <c r="F145" s="1"/>
  <c r="V145" s="1"/>
  <c r="T146"/>
  <c r="F146" s="1"/>
  <c r="V146" s="1"/>
  <c r="T147"/>
  <c r="F147" s="1"/>
  <c r="V147" s="1"/>
  <c r="T148"/>
  <c r="F148" s="1"/>
  <c r="V148" s="1"/>
  <c r="W145"/>
  <c r="F196" l="1"/>
  <c r="F169"/>
  <c r="T168"/>
  <c r="W171"/>
  <c r="W238"/>
  <c r="F239"/>
  <c r="F152"/>
  <c r="W168"/>
  <c r="V196" l="1"/>
  <c r="V169"/>
  <c r="V168" s="1"/>
  <c r="F168"/>
  <c r="V239"/>
  <c r="V238" s="1"/>
  <c r="F238"/>
  <c r="F151"/>
  <c r="V152"/>
  <c r="V151" s="1"/>
  <c r="W136" l="1"/>
  <c r="T136"/>
  <c r="F136" s="1"/>
  <c r="F135" s="1"/>
  <c r="G135"/>
  <c r="H135"/>
  <c r="I135"/>
  <c r="J135"/>
  <c r="K135"/>
  <c r="L135"/>
  <c r="M135"/>
  <c r="N135"/>
  <c r="O135"/>
  <c r="P135"/>
  <c r="Q135"/>
  <c r="R135"/>
  <c r="S135"/>
  <c r="U135"/>
  <c r="E135"/>
  <c r="G129"/>
  <c r="H129"/>
  <c r="I129"/>
  <c r="I127" s="1"/>
  <c r="J129"/>
  <c r="J127" s="1"/>
  <c r="K129"/>
  <c r="K127" s="1"/>
  <c r="L129"/>
  <c r="L127" s="1"/>
  <c r="M129"/>
  <c r="M127" s="1"/>
  <c r="N129"/>
  <c r="N127" s="1"/>
  <c r="O129"/>
  <c r="O127" s="1"/>
  <c r="P129"/>
  <c r="P127" s="1"/>
  <c r="Q129"/>
  <c r="Q127" s="1"/>
  <c r="R129"/>
  <c r="R127" s="1"/>
  <c r="S129"/>
  <c r="S127" s="1"/>
  <c r="U129"/>
  <c r="E129"/>
  <c r="T135" l="1"/>
  <c r="W135"/>
  <c r="W129"/>
  <c r="V136"/>
  <c r="V135" s="1"/>
  <c r="W111"/>
  <c r="W109"/>
  <c r="W108" s="1"/>
  <c r="W110"/>
  <c r="W112"/>
  <c r="W98"/>
  <c r="W103"/>
  <c r="W104"/>
  <c r="W106"/>
  <c r="W94"/>
  <c r="T89"/>
  <c r="F89" s="1"/>
  <c r="V89" s="1"/>
  <c r="W89"/>
  <c r="T70"/>
  <c r="F70" s="1"/>
  <c r="V70" s="1"/>
  <c r="W70"/>
  <c r="T58" l="1"/>
  <c r="W78"/>
  <c r="T98"/>
  <c r="T97" s="1"/>
  <c r="T60"/>
  <c r="F97" l="1"/>
  <c r="F58"/>
  <c r="V58" s="1"/>
  <c r="W57"/>
  <c r="W58"/>
  <c r="G56"/>
  <c r="H56"/>
  <c r="I56"/>
  <c r="J56"/>
  <c r="K56"/>
  <c r="L56"/>
  <c r="M56"/>
  <c r="N56"/>
  <c r="O56"/>
  <c r="P56"/>
  <c r="Q56"/>
  <c r="R56"/>
  <c r="S56"/>
  <c r="U56"/>
  <c r="E56"/>
  <c r="E59"/>
  <c r="W97" l="1"/>
  <c r="W56"/>
  <c r="V98"/>
  <c r="V97" s="1"/>
  <c r="U36" l="1"/>
  <c r="T232" l="1"/>
  <c r="F232" s="1"/>
  <c r="T230"/>
  <c r="F230" s="1"/>
  <c r="W230"/>
  <c r="W232"/>
  <c r="W228" s="1"/>
  <c r="G231"/>
  <c r="H231"/>
  <c r="I231"/>
  <c r="J231"/>
  <c r="K231"/>
  <c r="L231"/>
  <c r="M231"/>
  <c r="N231"/>
  <c r="O231"/>
  <c r="P231"/>
  <c r="Q231"/>
  <c r="R231"/>
  <c r="S231"/>
  <c r="U231"/>
  <c r="G229"/>
  <c r="G225" s="1"/>
  <c r="H229"/>
  <c r="I229"/>
  <c r="I225" s="1"/>
  <c r="J229"/>
  <c r="K229"/>
  <c r="L229"/>
  <c r="M229"/>
  <c r="M225" s="1"/>
  <c r="N229"/>
  <c r="O229"/>
  <c r="O225" s="1"/>
  <c r="P229"/>
  <c r="Q229"/>
  <c r="Q225" s="1"/>
  <c r="R229"/>
  <c r="S229"/>
  <c r="U229"/>
  <c r="E231"/>
  <c r="E229"/>
  <c r="E203"/>
  <c r="S225" l="1"/>
  <c r="K225"/>
  <c r="W226"/>
  <c r="E225"/>
  <c r="U225"/>
  <c r="R225"/>
  <c r="P225"/>
  <c r="N225"/>
  <c r="L225"/>
  <c r="J225"/>
  <c r="H225"/>
  <c r="T231"/>
  <c r="T229"/>
  <c r="V230"/>
  <c r="V229" s="1"/>
  <c r="F229"/>
  <c r="V232"/>
  <c r="V231" s="1"/>
  <c r="F231"/>
  <c r="W231"/>
  <c r="W227" s="1"/>
  <c r="W229"/>
  <c r="T225" l="1"/>
  <c r="F225"/>
  <c r="V225"/>
  <c r="W225"/>
  <c r="F37"/>
  <c r="G36"/>
  <c r="H36"/>
  <c r="I36"/>
  <c r="J36"/>
  <c r="K36"/>
  <c r="L36"/>
  <c r="M36"/>
  <c r="N36"/>
  <c r="O36"/>
  <c r="P36"/>
  <c r="Q36"/>
  <c r="R36"/>
  <c r="S36"/>
  <c r="E36"/>
  <c r="T36" l="1"/>
  <c r="V37"/>
  <c r="F23"/>
  <c r="G22"/>
  <c r="H22"/>
  <c r="I22"/>
  <c r="J22"/>
  <c r="K22"/>
  <c r="L22"/>
  <c r="M22"/>
  <c r="N22"/>
  <c r="O22"/>
  <c r="P22"/>
  <c r="Q22"/>
  <c r="R22"/>
  <c r="S22"/>
  <c r="U22"/>
  <c r="E22"/>
  <c r="T22" l="1"/>
  <c r="F22"/>
  <c r="V23"/>
  <c r="V22" s="1"/>
  <c r="T91" l="1"/>
  <c r="W72"/>
  <c r="T185" l="1"/>
  <c r="F29" l="1"/>
  <c r="F185"/>
  <c r="W187"/>
  <c r="W188"/>
  <c r="W189"/>
  <c r="T172"/>
  <c r="T173"/>
  <c r="F173" s="1"/>
  <c r="T171" l="1"/>
  <c r="F172"/>
  <c r="F171" s="1"/>
  <c r="T57"/>
  <c r="T56" s="1"/>
  <c r="V48" l="1"/>
  <c r="V172" l="1"/>
  <c r="V171" s="1"/>
  <c r="V173"/>
  <c r="V185" l="1"/>
  <c r="W185"/>
  <c r="T121"/>
  <c r="F121" s="1"/>
  <c r="T123"/>
  <c r="F123" s="1"/>
  <c r="T125"/>
  <c r="F125" s="1"/>
  <c r="T126"/>
  <c r="F126" s="1"/>
  <c r="T128"/>
  <c r="H102"/>
  <c r="I102"/>
  <c r="J102"/>
  <c r="K102"/>
  <c r="L102"/>
  <c r="M102"/>
  <c r="N102"/>
  <c r="O102"/>
  <c r="P102"/>
  <c r="Q102"/>
  <c r="R102"/>
  <c r="S102"/>
  <c r="U102"/>
  <c r="E102"/>
  <c r="E79" s="1"/>
  <c r="U77"/>
  <c r="G77"/>
  <c r="H77"/>
  <c r="I77"/>
  <c r="J77"/>
  <c r="K77"/>
  <c r="L77"/>
  <c r="M77"/>
  <c r="N77"/>
  <c r="O77"/>
  <c r="P77"/>
  <c r="Q77"/>
  <c r="R77"/>
  <c r="S77"/>
  <c r="E77"/>
  <c r="T78"/>
  <c r="F78" s="1"/>
  <c r="V78" s="1"/>
  <c r="V77" s="1"/>
  <c r="G71"/>
  <c r="H71"/>
  <c r="I71"/>
  <c r="J71"/>
  <c r="K71"/>
  <c r="L71"/>
  <c r="M71"/>
  <c r="N71"/>
  <c r="O71"/>
  <c r="P71"/>
  <c r="Q71"/>
  <c r="R71"/>
  <c r="S71"/>
  <c r="T72"/>
  <c r="T71" s="1"/>
  <c r="U71"/>
  <c r="E71"/>
  <c r="W102" l="1"/>
  <c r="W77"/>
  <c r="F72"/>
  <c r="V72" s="1"/>
  <c r="V71" s="1"/>
  <c r="F128"/>
  <c r="W71"/>
  <c r="T77"/>
  <c r="F77"/>
  <c r="V128" l="1"/>
  <c r="F71"/>
  <c r="F57"/>
  <c r="V57" l="1"/>
  <c r="V56" s="1"/>
  <c r="F56"/>
  <c r="T195"/>
  <c r="T194" s="1"/>
  <c r="T184"/>
  <c r="F184" s="1"/>
  <c r="V184" s="1"/>
  <c r="W184"/>
  <c r="W195"/>
  <c r="F195" l="1"/>
  <c r="F194" s="1"/>
  <c r="W194"/>
  <c r="T106"/>
  <c r="T105" s="1"/>
  <c r="F106" l="1"/>
  <c r="F105" s="1"/>
  <c r="V195"/>
  <c r="V194" s="1"/>
  <c r="T62"/>
  <c r="F62" s="1"/>
  <c r="F61" s="1"/>
  <c r="G61"/>
  <c r="H61"/>
  <c r="I61"/>
  <c r="J61"/>
  <c r="K61"/>
  <c r="L61"/>
  <c r="M61"/>
  <c r="N61"/>
  <c r="O61"/>
  <c r="P61"/>
  <c r="Q61"/>
  <c r="R61"/>
  <c r="S61"/>
  <c r="T61"/>
  <c r="U61"/>
  <c r="E61"/>
  <c r="W62"/>
  <c r="G59"/>
  <c r="H59"/>
  <c r="I59"/>
  <c r="J59"/>
  <c r="K59"/>
  <c r="L59"/>
  <c r="M59"/>
  <c r="N59"/>
  <c r="O59"/>
  <c r="P59"/>
  <c r="Q59"/>
  <c r="R59"/>
  <c r="S59"/>
  <c r="U59"/>
  <c r="W60"/>
  <c r="T59"/>
  <c r="W61" l="1"/>
  <c r="W59"/>
  <c r="F60"/>
  <c r="V62"/>
  <c r="V61" s="1"/>
  <c r="G102"/>
  <c r="H131"/>
  <c r="H127" s="1"/>
  <c r="F59" l="1"/>
  <c r="V60"/>
  <c r="V59" s="1"/>
  <c r="G140" l="1"/>
  <c r="H140"/>
  <c r="I140"/>
  <c r="J140"/>
  <c r="K140"/>
  <c r="L140"/>
  <c r="M140"/>
  <c r="N140"/>
  <c r="O140"/>
  <c r="P140"/>
  <c r="Q140"/>
  <c r="R140"/>
  <c r="S140"/>
  <c r="U140"/>
  <c r="T187"/>
  <c r="F187" s="1"/>
  <c r="V187" s="1"/>
  <c r="T188"/>
  <c r="F188" s="1"/>
  <c r="V188" s="1"/>
  <c r="T189"/>
  <c r="F189" s="1"/>
  <c r="T139"/>
  <c r="F139" s="1"/>
  <c r="F138" s="1"/>
  <c r="G138"/>
  <c r="H138"/>
  <c r="I138"/>
  <c r="J138"/>
  <c r="K138"/>
  <c r="L138"/>
  <c r="M138"/>
  <c r="N138"/>
  <c r="O138"/>
  <c r="P138"/>
  <c r="Q138"/>
  <c r="R138"/>
  <c r="S138"/>
  <c r="U138"/>
  <c r="W139"/>
  <c r="W141"/>
  <c r="V189" l="1"/>
  <c r="V139"/>
  <c r="V138" s="1"/>
  <c r="T138"/>
  <c r="W138"/>
  <c r="T54"/>
  <c r="F54" s="1"/>
  <c r="V54" s="1"/>
  <c r="T55"/>
  <c r="W54"/>
  <c r="W55"/>
  <c r="G51"/>
  <c r="H51"/>
  <c r="I51"/>
  <c r="J51"/>
  <c r="K51"/>
  <c r="L51"/>
  <c r="M51"/>
  <c r="N51"/>
  <c r="O51"/>
  <c r="P51"/>
  <c r="Q51"/>
  <c r="R51"/>
  <c r="S51"/>
  <c r="U51"/>
  <c r="E51"/>
  <c r="V47"/>
  <c r="F35"/>
  <c r="V35" s="1"/>
  <c r="G26"/>
  <c r="H26"/>
  <c r="T26" s="1"/>
  <c r="I26"/>
  <c r="J26"/>
  <c r="K26"/>
  <c r="L26"/>
  <c r="M26"/>
  <c r="N26"/>
  <c r="O26"/>
  <c r="P26"/>
  <c r="Q26"/>
  <c r="R26"/>
  <c r="S26"/>
  <c r="U26"/>
  <c r="E26"/>
  <c r="G24"/>
  <c r="H24"/>
  <c r="T24" s="1"/>
  <c r="I24"/>
  <c r="J24"/>
  <c r="K24"/>
  <c r="L24"/>
  <c r="M24"/>
  <c r="N24"/>
  <c r="O24"/>
  <c r="P24"/>
  <c r="Q24"/>
  <c r="R24"/>
  <c r="S24"/>
  <c r="U24"/>
  <c r="F25"/>
  <c r="F24" s="1"/>
  <c r="E24"/>
  <c r="T20"/>
  <c r="W20"/>
  <c r="F20" l="1"/>
  <c r="F19" s="1"/>
  <c r="F14" s="1"/>
  <c r="T19"/>
  <c r="T14" s="1"/>
  <c r="F38"/>
  <c r="F36" s="1"/>
  <c r="F55"/>
  <c r="V25"/>
  <c r="V24" s="1"/>
  <c r="V20" l="1"/>
  <c r="V19" s="1"/>
  <c r="V14" s="1"/>
  <c r="V38"/>
  <c r="V36" s="1"/>
  <c r="V55"/>
  <c r="T118"/>
  <c r="T132"/>
  <c r="F132" s="1"/>
  <c r="T131" l="1"/>
  <c r="V29"/>
  <c r="W222"/>
  <c r="G203"/>
  <c r="H203"/>
  <c r="I203"/>
  <c r="J203"/>
  <c r="K203"/>
  <c r="L203"/>
  <c r="M203"/>
  <c r="N203"/>
  <c r="O203"/>
  <c r="P203"/>
  <c r="Q203"/>
  <c r="R203"/>
  <c r="S203"/>
  <c r="U203"/>
  <c r="W203" s="1"/>
  <c r="T16"/>
  <c r="F16" s="1"/>
  <c r="G15"/>
  <c r="H15"/>
  <c r="I15"/>
  <c r="J15"/>
  <c r="K15"/>
  <c r="L15"/>
  <c r="M15"/>
  <c r="N15"/>
  <c r="O15"/>
  <c r="P15"/>
  <c r="Q15"/>
  <c r="R15"/>
  <c r="S15"/>
  <c r="T15"/>
  <c r="U15"/>
  <c r="E15"/>
  <c r="V132"/>
  <c r="V131" s="1"/>
  <c r="W81"/>
  <c r="W82"/>
  <c r="W83"/>
  <c r="W84"/>
  <c r="W86"/>
  <c r="W85" s="1"/>
  <c r="W46"/>
  <c r="T92"/>
  <c r="T93"/>
  <c r="T94"/>
  <c r="T203" l="1"/>
  <c r="F203"/>
  <c r="V203" s="1"/>
  <c r="T90"/>
  <c r="V16"/>
  <c r="V15" s="1"/>
  <c r="F15"/>
  <c r="F131"/>
  <c r="G131"/>
  <c r="G127" s="1"/>
  <c r="T86"/>
  <c r="T85" s="1"/>
  <c r="T130"/>
  <c r="U131"/>
  <c r="U127" s="1"/>
  <c r="U117"/>
  <c r="U113" s="1"/>
  <c r="W180"/>
  <c r="W181"/>
  <c r="W182"/>
  <c r="T180"/>
  <c r="T182"/>
  <c r="E131"/>
  <c r="E127" s="1"/>
  <c r="W132"/>
  <c r="G117"/>
  <c r="G113" s="1"/>
  <c r="H117"/>
  <c r="H113" s="1"/>
  <c r="I117"/>
  <c r="I113" s="1"/>
  <c r="J117"/>
  <c r="J113" s="1"/>
  <c r="K117"/>
  <c r="K113" s="1"/>
  <c r="L117"/>
  <c r="L113" s="1"/>
  <c r="M117"/>
  <c r="M113" s="1"/>
  <c r="N117"/>
  <c r="N113" s="1"/>
  <c r="O117"/>
  <c r="O113" s="1"/>
  <c r="P117"/>
  <c r="P113" s="1"/>
  <c r="Q117"/>
  <c r="Q113" s="1"/>
  <c r="T117"/>
  <c r="T113" s="1"/>
  <c r="E117"/>
  <c r="E113" s="1"/>
  <c r="W93"/>
  <c r="T134"/>
  <c r="T133" s="1"/>
  <c r="W134"/>
  <c r="W133" s="1"/>
  <c r="F94"/>
  <c r="T141"/>
  <c r="E140"/>
  <c r="V106"/>
  <c r="V105" s="1"/>
  <c r="F93"/>
  <c r="V93" s="1"/>
  <c r="T46"/>
  <c r="T45" s="1"/>
  <c r="W45"/>
  <c r="W74"/>
  <c r="T74"/>
  <c r="F28"/>
  <c r="V28" s="1"/>
  <c r="F31"/>
  <c r="V31" s="1"/>
  <c r="F32"/>
  <c r="V32" s="1"/>
  <c r="W13"/>
  <c r="W44"/>
  <c r="W52"/>
  <c r="W53"/>
  <c r="W64"/>
  <c r="W65"/>
  <c r="W66"/>
  <c r="W67"/>
  <c r="W68"/>
  <c r="W69"/>
  <c r="W91"/>
  <c r="W92"/>
  <c r="W96"/>
  <c r="W95" s="1"/>
  <c r="W144"/>
  <c r="W178"/>
  <c r="W179"/>
  <c r="W183"/>
  <c r="W193"/>
  <c r="W192" s="1"/>
  <c r="W220"/>
  <c r="W237"/>
  <c r="F34"/>
  <c r="V34" s="1"/>
  <c r="F27"/>
  <c r="T104"/>
  <c r="F104" s="1"/>
  <c r="E43"/>
  <c r="E42" s="1"/>
  <c r="E80"/>
  <c r="E120"/>
  <c r="E122"/>
  <c r="E124"/>
  <c r="W12"/>
  <c r="T179"/>
  <c r="T183"/>
  <c r="T178"/>
  <c r="G176"/>
  <c r="H176"/>
  <c r="I176"/>
  <c r="J176"/>
  <c r="K176"/>
  <c r="L176"/>
  <c r="M176"/>
  <c r="N176"/>
  <c r="O176"/>
  <c r="P176"/>
  <c r="Q176"/>
  <c r="R176"/>
  <c r="S176"/>
  <c r="T176"/>
  <c r="U176"/>
  <c r="E176"/>
  <c r="T175"/>
  <c r="G166"/>
  <c r="H166"/>
  <c r="I166"/>
  <c r="J166"/>
  <c r="K166"/>
  <c r="L166"/>
  <c r="M166"/>
  <c r="N166"/>
  <c r="O166"/>
  <c r="P166"/>
  <c r="Q166"/>
  <c r="R166"/>
  <c r="S166"/>
  <c r="U166"/>
  <c r="E166"/>
  <c r="T163"/>
  <c r="F163" s="1"/>
  <c r="V163" s="1"/>
  <c r="T162"/>
  <c r="F162" s="1"/>
  <c r="G161"/>
  <c r="H161"/>
  <c r="I161"/>
  <c r="J161"/>
  <c r="K161"/>
  <c r="L161"/>
  <c r="M161"/>
  <c r="N161"/>
  <c r="O161"/>
  <c r="P161"/>
  <c r="Q161"/>
  <c r="R161"/>
  <c r="S161"/>
  <c r="U161"/>
  <c r="E161"/>
  <c r="V126"/>
  <c r="G124"/>
  <c r="H124"/>
  <c r="I124"/>
  <c r="J124"/>
  <c r="K124"/>
  <c r="L124"/>
  <c r="M124"/>
  <c r="N124"/>
  <c r="O124"/>
  <c r="P124"/>
  <c r="Q124"/>
  <c r="R124"/>
  <c r="S124"/>
  <c r="U124"/>
  <c r="K122"/>
  <c r="G122"/>
  <c r="H122"/>
  <c r="I122"/>
  <c r="J122"/>
  <c r="L122"/>
  <c r="M122"/>
  <c r="N122"/>
  <c r="O122"/>
  <c r="P122"/>
  <c r="Q122"/>
  <c r="R122"/>
  <c r="S122"/>
  <c r="U122"/>
  <c r="G120"/>
  <c r="H120"/>
  <c r="I120"/>
  <c r="J120"/>
  <c r="K120"/>
  <c r="L120"/>
  <c r="M120"/>
  <c r="N120"/>
  <c r="O120"/>
  <c r="P120"/>
  <c r="Q120"/>
  <c r="R120"/>
  <c r="S120"/>
  <c r="U120"/>
  <c r="W90"/>
  <c r="T109"/>
  <c r="T108" s="1"/>
  <c r="T110"/>
  <c r="F110" s="1"/>
  <c r="V110" s="1"/>
  <c r="T112"/>
  <c r="G80"/>
  <c r="H80"/>
  <c r="I80"/>
  <c r="J80"/>
  <c r="K80"/>
  <c r="L80"/>
  <c r="M80"/>
  <c r="N80"/>
  <c r="O80"/>
  <c r="P80"/>
  <c r="Q80"/>
  <c r="R80"/>
  <c r="S80"/>
  <c r="U80"/>
  <c r="T53"/>
  <c r="F53" s="1"/>
  <c r="V53" s="1"/>
  <c r="T52"/>
  <c r="W51"/>
  <c r="T13"/>
  <c r="F13" s="1"/>
  <c r="V13" s="1"/>
  <c r="T12"/>
  <c r="G10"/>
  <c r="H10"/>
  <c r="I10"/>
  <c r="J10"/>
  <c r="K10"/>
  <c r="L10"/>
  <c r="M10"/>
  <c r="N10"/>
  <c r="O10"/>
  <c r="P10"/>
  <c r="Q10"/>
  <c r="R10"/>
  <c r="S10"/>
  <c r="U10"/>
  <c r="E10"/>
  <c r="T144"/>
  <c r="T142" s="1"/>
  <c r="T137" s="1"/>
  <c r="T193"/>
  <c r="T192" s="1"/>
  <c r="T167"/>
  <c r="T166" s="1"/>
  <c r="T160"/>
  <c r="F160" s="1"/>
  <c r="V160" s="1"/>
  <c r="T159"/>
  <c r="F159" s="1"/>
  <c r="G158"/>
  <c r="H158"/>
  <c r="I158"/>
  <c r="J158"/>
  <c r="K158"/>
  <c r="L158"/>
  <c r="M158"/>
  <c r="N158"/>
  <c r="O158"/>
  <c r="P158"/>
  <c r="Q158"/>
  <c r="R158"/>
  <c r="S158"/>
  <c r="U158"/>
  <c r="E158"/>
  <c r="T157"/>
  <c r="F157" s="1"/>
  <c r="G156"/>
  <c r="H156"/>
  <c r="I156"/>
  <c r="J156"/>
  <c r="K156"/>
  <c r="L156"/>
  <c r="M156"/>
  <c r="N156"/>
  <c r="O156"/>
  <c r="P156"/>
  <c r="Q156"/>
  <c r="R156"/>
  <c r="S156"/>
  <c r="U156"/>
  <c r="E156"/>
  <c r="G236"/>
  <c r="G235" s="1"/>
  <c r="H236"/>
  <c r="H235" s="1"/>
  <c r="I236"/>
  <c r="I235" s="1"/>
  <c r="J236"/>
  <c r="J235" s="1"/>
  <c r="K236"/>
  <c r="K235" s="1"/>
  <c r="L236"/>
  <c r="L235" s="1"/>
  <c r="M236"/>
  <c r="M235" s="1"/>
  <c r="N236"/>
  <c r="N235" s="1"/>
  <c r="O236"/>
  <c r="O235" s="1"/>
  <c r="P236"/>
  <c r="P235" s="1"/>
  <c r="Q236"/>
  <c r="Q235" s="1"/>
  <c r="R236"/>
  <c r="R235" s="1"/>
  <c r="S236"/>
  <c r="S235" s="1"/>
  <c r="U236"/>
  <c r="U235" s="1"/>
  <c r="E236"/>
  <c r="E235" s="1"/>
  <c r="T222"/>
  <c r="E221"/>
  <c r="G219"/>
  <c r="H219"/>
  <c r="I219"/>
  <c r="J219"/>
  <c r="K219"/>
  <c r="L219"/>
  <c r="M219"/>
  <c r="N219"/>
  <c r="O219"/>
  <c r="P219"/>
  <c r="Q219"/>
  <c r="R219"/>
  <c r="S219"/>
  <c r="U219"/>
  <c r="T220"/>
  <c r="F220" s="1"/>
  <c r="V220" s="1"/>
  <c r="V219" s="1"/>
  <c r="E219"/>
  <c r="E155" s="1"/>
  <c r="T165"/>
  <c r="F165" s="1"/>
  <c r="G164"/>
  <c r="H164"/>
  <c r="I164"/>
  <c r="J164"/>
  <c r="K164"/>
  <c r="L164"/>
  <c r="M164"/>
  <c r="N164"/>
  <c r="O164"/>
  <c r="P164"/>
  <c r="Q164"/>
  <c r="R164"/>
  <c r="S164"/>
  <c r="U164"/>
  <c r="E164"/>
  <c r="F92"/>
  <c r="G43"/>
  <c r="H43"/>
  <c r="I43"/>
  <c r="J43"/>
  <c r="K43"/>
  <c r="L43"/>
  <c r="M43"/>
  <c r="N43"/>
  <c r="O43"/>
  <c r="P43"/>
  <c r="Q43"/>
  <c r="R43"/>
  <c r="S43"/>
  <c r="U43"/>
  <c r="T44"/>
  <c r="F44" s="1"/>
  <c r="T67"/>
  <c r="F67" s="1"/>
  <c r="T81"/>
  <c r="F81" s="1"/>
  <c r="T82"/>
  <c r="F82" s="1"/>
  <c r="V82" s="1"/>
  <c r="T103"/>
  <c r="T237"/>
  <c r="T68"/>
  <c r="F68" s="1"/>
  <c r="V68" s="1"/>
  <c r="T64"/>
  <c r="F64" s="1"/>
  <c r="V64" s="1"/>
  <c r="T65"/>
  <c r="F65" s="1"/>
  <c r="V65" s="1"/>
  <c r="T66"/>
  <c r="F66" s="1"/>
  <c r="V66" s="1"/>
  <c r="T83"/>
  <c r="F83" s="1"/>
  <c r="V83" s="1"/>
  <c r="T84"/>
  <c r="F84" s="1"/>
  <c r="V84" s="1"/>
  <c r="T96"/>
  <c r="T95" s="1"/>
  <c r="T79" s="1"/>
  <c r="T240" s="1"/>
  <c r="F167"/>
  <c r="F166" s="1"/>
  <c r="F176"/>
  <c r="V176"/>
  <c r="R119" l="1"/>
  <c r="F74"/>
  <c r="F73" s="1"/>
  <c r="T73"/>
  <c r="W122"/>
  <c r="T181"/>
  <c r="F222"/>
  <c r="F221" s="1"/>
  <c r="T221"/>
  <c r="V92"/>
  <c r="W120"/>
  <c r="W124"/>
  <c r="F12"/>
  <c r="T11"/>
  <c r="T10" s="1"/>
  <c r="W155"/>
  <c r="Q119"/>
  <c r="M119"/>
  <c r="T177"/>
  <c r="W117"/>
  <c r="F182"/>
  <c r="W140"/>
  <c r="W137"/>
  <c r="W127"/>
  <c r="F112"/>
  <c r="V112" s="1"/>
  <c r="T111"/>
  <c r="T102"/>
  <c r="W164"/>
  <c r="W156"/>
  <c r="W158"/>
  <c r="W177"/>
  <c r="W176"/>
  <c r="F179"/>
  <c r="V179" s="1"/>
  <c r="W161"/>
  <c r="F175"/>
  <c r="F174" s="1"/>
  <c r="T174"/>
  <c r="T156"/>
  <c r="W166"/>
  <c r="F144"/>
  <c r="F142" s="1"/>
  <c r="F137" s="1"/>
  <c r="F134"/>
  <c r="F133" s="1"/>
  <c r="F130"/>
  <c r="T129"/>
  <c r="T127" s="1"/>
  <c r="W105"/>
  <c r="F109"/>
  <c r="F108" s="1"/>
  <c r="F96"/>
  <c r="F95" s="1"/>
  <c r="F79" s="1"/>
  <c r="F240" s="1"/>
  <c r="H119"/>
  <c r="F86"/>
  <c r="F85" s="1"/>
  <c r="W63"/>
  <c r="T164"/>
  <c r="W219"/>
  <c r="F180"/>
  <c r="V180" s="1"/>
  <c r="I119"/>
  <c r="F183"/>
  <c r="V183" s="1"/>
  <c r="F178"/>
  <c r="J119"/>
  <c r="T122"/>
  <c r="F122" s="1"/>
  <c r="T120"/>
  <c r="F120" s="1"/>
  <c r="T124"/>
  <c r="F124" s="1"/>
  <c r="N119"/>
  <c r="K119"/>
  <c r="V167"/>
  <c r="V166" s="1"/>
  <c r="W80"/>
  <c r="G119"/>
  <c r="T236"/>
  <c r="T235" s="1"/>
  <c r="F237"/>
  <c r="F141"/>
  <c r="F140" s="1"/>
  <c r="T140"/>
  <c r="W43"/>
  <c r="W131"/>
  <c r="F103"/>
  <c r="F102" s="1"/>
  <c r="F52"/>
  <c r="F51" s="1"/>
  <c r="T51"/>
  <c r="F46"/>
  <c r="F45" s="1"/>
  <c r="F30"/>
  <c r="P119"/>
  <c r="L119"/>
  <c r="S119"/>
  <c r="O119"/>
  <c r="W221"/>
  <c r="F33"/>
  <c r="G41"/>
  <c r="V94"/>
  <c r="T219"/>
  <c r="V74"/>
  <c r="V73" s="1"/>
  <c r="E119"/>
  <c r="U41"/>
  <c r="W236"/>
  <c r="W142"/>
  <c r="T161"/>
  <c r="W11"/>
  <c r="W10" s="1"/>
  <c r="T158"/>
  <c r="F193"/>
  <c r="U119"/>
  <c r="T43"/>
  <c r="Q41"/>
  <c r="O41"/>
  <c r="I41"/>
  <c r="V162"/>
  <c r="V161" s="1"/>
  <c r="F161"/>
  <c r="H41"/>
  <c r="F118"/>
  <c r="F91"/>
  <c r="F90" s="1"/>
  <c r="F219"/>
  <c r="V44"/>
  <c r="V43" s="1"/>
  <c r="F43"/>
  <c r="V222"/>
  <c r="V221" s="1"/>
  <c r="V27"/>
  <c r="R41"/>
  <c r="P41"/>
  <c r="J41"/>
  <c r="V67"/>
  <c r="F158"/>
  <c r="V159"/>
  <c r="V158" s="1"/>
  <c r="V123"/>
  <c r="V122" s="1"/>
  <c r="W235"/>
  <c r="N41"/>
  <c r="L41"/>
  <c r="E41"/>
  <c r="S41"/>
  <c r="M41"/>
  <c r="K41"/>
  <c r="V121"/>
  <c r="V120" s="1"/>
  <c r="V81"/>
  <c r="V80" s="1"/>
  <c r="F80"/>
  <c r="V165"/>
  <c r="V164" s="1"/>
  <c r="F164"/>
  <c r="F156"/>
  <c r="V157"/>
  <c r="V156" s="1"/>
  <c r="V125"/>
  <c r="V124" s="1"/>
  <c r="V104"/>
  <c r="T80"/>
  <c r="V109" l="1"/>
  <c r="V108" s="1"/>
  <c r="V134"/>
  <c r="V133" s="1"/>
  <c r="F181"/>
  <c r="V52"/>
  <c r="V51" s="1"/>
  <c r="V175"/>
  <c r="V174" s="1"/>
  <c r="V12"/>
  <c r="V11" s="1"/>
  <c r="V10" s="1"/>
  <c r="F11"/>
  <c r="F10" s="1"/>
  <c r="W119"/>
  <c r="F129"/>
  <c r="F127" s="1"/>
  <c r="V130"/>
  <c r="V129" s="1"/>
  <c r="V127" s="1"/>
  <c r="F177"/>
  <c r="V182"/>
  <c r="F111"/>
  <c r="V141"/>
  <c r="V140" s="1"/>
  <c r="V193"/>
  <c r="V192" s="1"/>
  <c r="F192"/>
  <c r="V144"/>
  <c r="V142" s="1"/>
  <c r="V137" s="1"/>
  <c r="V96"/>
  <c r="V95" s="1"/>
  <c r="V79" s="1"/>
  <c r="V240" s="1"/>
  <c r="V86"/>
  <c r="V85" s="1"/>
  <c r="L241"/>
  <c r="L242" s="1"/>
  <c r="P241"/>
  <c r="P242" s="1"/>
  <c r="M241"/>
  <c r="M242" s="1"/>
  <c r="Q241"/>
  <c r="Q242" s="1"/>
  <c r="J241"/>
  <c r="J242" s="1"/>
  <c r="O241"/>
  <c r="O242" s="1"/>
  <c r="S241"/>
  <c r="S242" s="1"/>
  <c r="N241"/>
  <c r="N242" s="1"/>
  <c r="R241"/>
  <c r="R242" s="1"/>
  <c r="E240"/>
  <c r="E241" s="1"/>
  <c r="E242" s="1"/>
  <c r="K241"/>
  <c r="K242" s="1"/>
  <c r="I241"/>
  <c r="I242" s="1"/>
  <c r="W42"/>
  <c r="V178"/>
  <c r="V177" s="1"/>
  <c r="T119"/>
  <c r="F119" s="1"/>
  <c r="F236"/>
  <c r="F235" s="1"/>
  <c r="V237"/>
  <c r="V236" s="1"/>
  <c r="V235" s="1"/>
  <c r="T41"/>
  <c r="V46"/>
  <c r="V45" s="1"/>
  <c r="V103"/>
  <c r="V102" s="1"/>
  <c r="V91"/>
  <c r="V90" s="1"/>
  <c r="V30"/>
  <c r="F26"/>
  <c r="V33"/>
  <c r="W41"/>
  <c r="W79"/>
  <c r="V118"/>
  <c r="V117" s="1"/>
  <c r="V113" s="1"/>
  <c r="F117"/>
  <c r="F113" s="1"/>
  <c r="V119"/>
  <c r="V111" l="1"/>
  <c r="F41"/>
  <c r="V26"/>
  <c r="W116" l="1"/>
  <c r="V41"/>
  <c r="T69"/>
  <c r="T63" l="1"/>
  <c r="W115"/>
  <c r="F69"/>
  <c r="F63" s="1"/>
  <c r="W114" l="1"/>
  <c r="V69"/>
  <c r="V63" l="1"/>
  <c r="W113"/>
  <c r="G241"/>
  <c r="G242" s="1"/>
  <c r="H241"/>
  <c r="H242" s="1"/>
  <c r="W240" l="1"/>
  <c r="U241"/>
  <c r="T241"/>
  <c r="T242" s="1"/>
  <c r="F241"/>
  <c r="F242" s="1"/>
  <c r="W241" l="1"/>
  <c r="U242"/>
  <c r="W242" s="1"/>
  <c r="V241"/>
  <c r="V242" s="1"/>
</calcChain>
</file>

<file path=xl/sharedStrings.xml><?xml version="1.0" encoding="utf-8"?>
<sst xmlns="http://schemas.openxmlformats.org/spreadsheetml/2006/main" count="345" uniqueCount="198">
  <si>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</si>
  <si>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</si>
  <si>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</si>
  <si>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</si>
  <si>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</si>
  <si>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</si>
  <si>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</si>
  <si>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</si>
  <si>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</si>
  <si>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</si>
  <si>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</si>
  <si>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</si>
  <si>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</si>
  <si>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</si>
  <si>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</si>
  <si>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</si>
  <si>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</si>
  <si>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</si>
  <si>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</si>
  <si>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</si>
  <si>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</si>
  <si>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</si>
  <si>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</si>
  <si>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</si>
  <si>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</si>
  <si>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</si>
  <si>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</si>
  <si>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</si>
  <si>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</si>
  <si>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150101         1217325</t>
  </si>
  <si>
    <t>Будівництво споруд, установ та закладів фізичної культури і спорту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</si>
  <si>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</si>
  <si>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</si>
  <si>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</si>
  <si>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</si>
  <si>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</si>
  <si>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</si>
  <si>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</si>
  <si>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</si>
  <si>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</si>
  <si>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</si>
  <si>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</si>
  <si>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</si>
  <si>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</si>
  <si>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</si>
  <si>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</si>
  <si>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</si>
  <si>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</si>
  <si>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</si>
  <si>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</si>
  <si>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</si>
  <si>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</si>
  <si>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</si>
  <si>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</si>
  <si>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</si>
  <si>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 xml:space="preserve"> Надання дошкільної освiти</t>
  </si>
  <si>
    <t>0216082</t>
  </si>
  <si>
    <t>0213241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</si>
  <si>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</si>
  <si>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</si>
  <si>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0217350</t>
  </si>
  <si>
    <t>Внески до статутного капіталу суб’єктів господарювання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</si>
  <si>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</si>
  <si>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</si>
  <si>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</si>
  <si>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РОЗПОДIЛ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</si>
  <si>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</si>
  <si>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</si>
  <si>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</si>
  <si>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</si>
  <si>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</si>
  <si>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</si>
  <si>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0817520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</si>
  <si>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</si>
  <si>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</si>
  <si>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</si>
  <si>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</si>
  <si>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</si>
  <si>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</si>
  <si>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</si>
  <si>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</si>
  <si>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>Будів.інших об’єктів  комунальної власності.</t>
  </si>
  <si>
    <t>Капітальне будівництва (придбання) житла</t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</si>
  <si>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</si>
  <si>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</si>
  <si>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</t>
  </si>
  <si>
    <t>Забез.діяльності палаців і будинків культури, клубів, центр.дозв.та інших клуб.закладів</t>
  </si>
  <si>
    <t xml:space="preserve">Надання спеціальної освіти мистецьким школам  </t>
  </si>
  <si>
    <t>Керівництво і управління у відповідній сфері у містах (місті Києві), селищах, селах, територіальних громадах</t>
  </si>
  <si>
    <t>Будівництво системи передачі даних та відеоспостереження м. Ніжин, Чернігівської обл.в т.ч. ПКД</t>
  </si>
  <si>
    <t>Реконструкція скверу Б.Хмельницького, в т.ч. ПКД</t>
  </si>
  <si>
    <t>Капітальний ремонт дороги по вул. Богушевича в м. Ніжин, Чернігівської обл., в т.ч. ПКД</t>
  </si>
  <si>
    <t>3110160</t>
  </si>
  <si>
    <t>Придбання кондиціонерів 2 шт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</si>
  <si>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</si>
  <si>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</si>
  <si>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коштiв бюджету розвитку бюджету  Ніжинської міської ТГ на здiйснення заходiв на будiвництво, реконструкцію i реставрацiю, капітальний ремонт об’єктів виробничої, комунiкацiйної та соцiальної iнфраструктури за об'єктами капітальних вкладень бюджету Ніжинської міської ТГ у розрізі інвестиційних проектів</t>
  </si>
  <si>
    <t>у 2022 році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</si>
  <si>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</si>
  <si>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</si>
  <si>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</si>
  <si>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</si>
  <si>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Реконструкція Графського парку та скверу Театральний, в т.ч. ПКД</t>
  </si>
  <si>
    <t>Будів.інших об’єктів  комунальної власності</t>
  </si>
  <si>
    <t>Виконавчий комітет  міської ради</t>
  </si>
  <si>
    <t>Придбання обладнання та предметів довгострокового користування</t>
  </si>
  <si>
    <t>Міська цільова програма оснащення медичною технікою та виробами медичного призначення на 2022-2024 рр.((ендоскопічна стійка з процесором та монітором, відеогастроскоп, відеоколоноскоп, портативний коагулометр, лапароскопічна стійка з набором інструментів, помпа для ентерального харчування 2 шт)</t>
  </si>
  <si>
    <t xml:space="preserve">Міська програма утримання та забезпечення діяльності КЗ Ніжинський міський молодіжний центр Ніжинської міської ради на 2019-2022роки 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</si>
  <si>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2022- 2024 роки</t>
  </si>
  <si>
    <t>МЦП "Розробка схем та пректних рішень масового застосування та детального планування  на 2022 рік"</t>
  </si>
  <si>
    <t>Програма інформатизації діяльності виконавчого комітету Ніжинської міської ради Чернігівської області на 2020-2022роки     (КНП ЦМЛ-200,0 тис.грн, П/б-40,0 тис.грн )</t>
  </si>
  <si>
    <t>Фінансова підтримка засобів масової інформації</t>
  </si>
  <si>
    <t xml:space="preserve">Програма  забезпечення  діяльності  комунального підприємства  «Ніжин  ФМ»  Ніжинської  міської  ради  Чернігівської  області на 2022рік </t>
  </si>
  <si>
    <t>Капітальний ремонт системи водовідведення ДНЗ №17, в т.ч. ПВР</t>
  </si>
  <si>
    <t>Капітальний ремонт системи водовідведення ДНЗ №25, в т.ч. ПВР</t>
  </si>
  <si>
    <t>Капітальний ремонт даху ДНЗ №16, в т.ч. ПВР</t>
  </si>
  <si>
    <t xml:space="preserve">Насоси в газову котельню (2 шт.) для ЗОШ№6; пральна машина для НВК №16, котел для ЗОШ №13 </t>
  </si>
  <si>
    <t>Капітальний ремонт даху ЗОШ № 15, в т.ч. ПКД</t>
  </si>
  <si>
    <t>Капітальний ремонт даху ННВК №16, в т.ч. ПКД</t>
  </si>
  <si>
    <t>Капітальний ремонт вхідних вузлів і віконних блоків у ЗОШ № 3</t>
  </si>
  <si>
    <t>0611070</t>
  </si>
  <si>
    <t>Надання позашкільної освіти закладам позашкільної освіти,заходи із позашкільної роботи з дітьми</t>
  </si>
  <si>
    <t>Придбання ЧПУ станка (верстат деревообробний фрезерний з ЧПУ для СЮТ)</t>
  </si>
  <si>
    <t>Забезпечення діяльності інших закладів освіти</t>
  </si>
  <si>
    <t>Тепловий лічильник для централізованої бухгалтерії</t>
  </si>
  <si>
    <t>Капітальний ремонт фасаду приміщення за адр.м.Ніжин вул.Яворського,б.7,  в т.ч. ПВР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</si>
  <si>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</si>
  <si>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</si>
  <si>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</si>
  <si>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</si>
  <si>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</si>
  <si>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Капітальний ремонт туалетних кімнат у приміщенні Територіального центру по вул. Шеченка,99-Є у м. Ніжин Чернігівської обл, в т.ч.ПКД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</si>
  <si>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2020-2022роки, в т.ч.  НЦСССДМ-25,0 тис.грн</t>
  </si>
  <si>
    <t>Управління культури і туризму  Ніжинської міської ради</t>
  </si>
  <si>
    <t>Інтерактивна дошка для ДХШ,комплект звукопідсилюючої апаратури для "Української світлиці" ДХШ</t>
  </si>
  <si>
    <t>Придбання вітчизняної та зарубіжної книжкової продукції для бібліотек</t>
  </si>
  <si>
    <t>Світлодіодні прожектори 2шт</t>
  </si>
  <si>
    <t>Капітальний ремонт системи опалення в адмінбудівлі  з заміною котла, в т.ч. ПКД</t>
  </si>
  <si>
    <t>Капітальний ремонт боксерського залу за адр.вул. Прилуцька,156, в т. ч. ПКД</t>
  </si>
  <si>
    <t>Управління житлово-комун.господарства та будівництва Ніжинської міської ради</t>
  </si>
  <si>
    <t>Експлуатація та технічне обслуговування житлового фонду</t>
  </si>
  <si>
    <t>Капітальний ремонт житлового фонду (приміщень)</t>
  </si>
  <si>
    <t>МЦП співфінансування робіт з ремонту багатоквартирних житлових будинків Ніжинської міської територіальної громади на 2022 рік, в т.ч. ліфти-600,0 тис.грн, поркрівля-1100,0 тис.грн</t>
  </si>
  <si>
    <t>Капітальний ремонт житлового фонду(приміщень)</t>
  </si>
  <si>
    <t>МЦП співфінансування робіт з ремонту та утримання фасадів багатоквартирних житлових будинків центральних вулиць та вулиць історичних частин м. Ніжина на 2022рік (кап.рем.цоколю по вул.Шевченка,№74а, №99-2в, будинку по вул. Батюка,№7а, фасаду по вул. Глібова,№10, Богушевича,№6а)</t>
  </si>
  <si>
    <t>Організація благоустрою населених пунктів</t>
  </si>
  <si>
    <t>Придбання багаторічних рослин</t>
  </si>
  <si>
    <t>Артезіанська свердловина по вул. Червонокозача,5 м.Ніжин Чернігівської області-будівництво</t>
  </si>
  <si>
    <t>Будівництво системи передачі даних та відеоспостереження м. Ніжин, Чернігівської обл.,в т.ч. ПКД</t>
  </si>
  <si>
    <t>Будівництво ФОК з басейнами (типової будівлі басейну "Н2О-Classic") по вул.Незалежності, м.Ніжин, Чернігівська обл., в т.ч.ПВР</t>
  </si>
  <si>
    <t>Будівництво протипожежного водопостачання до полігону ТПВ по вул. Прилуцька з підключенням до існуючої мережі водопостачання міста, в т. ч. ПКД</t>
  </si>
  <si>
    <t>Реконструкція парку ім. Т. Шевченко, в т.ч. ПКД</t>
  </si>
  <si>
    <t>Реконструкція скверу Героям Крут, в т.ч. ПКД</t>
  </si>
  <si>
    <t>Реконструкція КНС біля р.Остер по вул. Набережна в м.Ніжин Чернігівської обл.</t>
  </si>
  <si>
    <t>Реконструкція самопливного колектору по вул.Шевченка та вул.Синяківська в м.Ніжин Чернігівської обл., в т.ч.ПКД</t>
  </si>
  <si>
    <t>Капітальний ремонт дороги по вул.Незалежності на ділянці від вул.Синіківська до вул.Генерала Корчагіна м.Ніжин, в т.ч.ПКД</t>
  </si>
  <si>
    <t xml:space="preserve">Капітальний ремонт дороги по вул.Сакко і Ванцетті м.Ніжин,в т.ч.ПКД </t>
  </si>
  <si>
    <t xml:space="preserve">Капітальний ремонт пішохідної зони між проїжджими частинами вул.Шевченка на ділянці від  вул.Козача до вул.Синяківська в м.Ніжин, Чернігівської обл., в т.ч ПКД                                                                                                    </t>
  </si>
  <si>
    <t xml:space="preserve">Капітальний ремонт пішохідної частини тротуару біля будинку №11 по вул.Шевченка в м.Ніжин, Чернігівської обл., в т.ч ПКД                                                                                                    </t>
  </si>
  <si>
    <t>Капітальний ремонт дороги вул.Гоголя м.Ніжин, Чернігівської обл., в т.ч. ПКД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</si>
  <si>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</si>
  <si>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</si>
  <si>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Капітальний ремонт даху приміщення по вул. Овдіївська,5, вт.ч. ПКД</t>
  </si>
  <si>
    <t>Міська програма реалізації повноважень міської ради у галузі земельних відносин на 2022рік</t>
  </si>
  <si>
    <t>Міська програма реалізації повноважень міської ради у галузі земельних відносин на 2022 рік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</si>
  <si>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</si>
  <si>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</si>
  <si>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</si>
  <si>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</si>
  <si>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</si>
  <si>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освіта                                                  1200</t>
  </si>
  <si>
    <t>Пральні машини для ЗДО  №2, №12</t>
  </si>
  <si>
    <t>Проект переможець Громад.бюджету "Роболабораторія у Ніжинській гімназії №2"</t>
  </si>
  <si>
    <t>Проект переможець Громад.бюджету "Сучасний простір для гри в настінний теніс"</t>
  </si>
  <si>
    <t>1216030</t>
  </si>
  <si>
    <t xml:space="preserve">Капітальний ремонт огорожі скверу ім. М.Гоголя в т.ч ПКД  </t>
  </si>
  <si>
    <t xml:space="preserve">Капітальний ремонт дороги вул.Бобрицька в м.Ніжин, Чернігівської обл., в т.ч ПКД         </t>
  </si>
  <si>
    <t>Субвенція з обласного бюджету на закупівлю опорними закладами охорони здоров’я послуг щодо проектування та встановлення кисневих станцій за рахунок відповідної субвенції з державного бюджету</t>
  </si>
  <si>
    <t>Міська цільова Програма фінансової підтримки КНП«Ніжинська центральна міська лікарня ім.М.Галицького» на 2022р.(генераторелектричний 9 Вт, бочка для питної води)</t>
  </si>
  <si>
    <t>Міська цільова програма  "Фінансова підтримка та розвиток  КНП "Ніжинський міський пологовий будинок на 2022р"(придб.мед.обл.,легкового автомобіля,джерела бесперебійного живлення -1226,0 тис.грн;вигот.проекту для встановлення дизельного генератора-160,0 тисгрн, кап.рем.нежит лової будівлі,господар.корпусу Г КНП "Ніжинський міський пологовий будинок" за адр. вул. Московська,21а, м.Ніжин,в т.ч. ПВР-665,240 тис.грн)</t>
  </si>
  <si>
    <t>Заходи із запобігання та ліквідації надзвичайних ситуацій та наслідків стихійного лиха</t>
  </si>
  <si>
    <t xml:space="preserve">Міська цільова програма цивільного захисту м.Ніжина на 2022 рік </t>
  </si>
  <si>
    <t>Забезпечення діяльності ІРЦ за рахунок залишку коштів за освітньою субвенцією (крім залишку…</t>
  </si>
  <si>
    <t>Субвенціяз обласного бюджету на здійснення переданих видатків у сфері освіти за рахунок коштів освітньої субвенції ( корекційно-розвиваючий комплекс, дидактичні ігри та посібники, спорт.облад.,меблі та інше, ноутбуки для роботи фахівців)</t>
  </si>
  <si>
    <t>Співфінансування будівництва 5-ти спортивних майданчиків в розмірі 10% в рамках реалізації Програми Президента "Здорова Україна"</t>
  </si>
  <si>
    <t>Придбання автобусних зупинок 2 шт, елементів благоустрою,світлової вуличної гірлянди +49000грн,стели-вказівника "Ніжин" на вул. Челюскіна +49900грн</t>
  </si>
  <si>
    <t>Будівництво каналізаційної мережі для підключення житлових будинків по вул.Глібова,5 (кв1,3,5), вул.Богушевича,6а (кв.1,2,4,5,60), вул. Богушевича,6(кв2,3)в м.Ніжин Чернігівської обл. ,в т.ч. ПКД</t>
  </si>
  <si>
    <t xml:space="preserve">Капітальний ремонт пішохідної зони між проїжджими частинами на ділянці від  площі ім. І Франка до вул.Козача в м.Ніжин, Чернігівської обл., в т.ч ПКД                                                                                                    </t>
  </si>
  <si>
    <t>Капітальний ремонт дороги по вул.Бобрицька м.Ніжин, Чернігівської обл., в т.ч. ПКД</t>
  </si>
  <si>
    <r>
      <t>МЦП "Розвитку та фінансової підтримки комунальних підприємств Ніжинської міської ТГ на 2022 рік" (</t>
    </r>
    <r>
      <rPr>
        <b/>
        <sz val="20"/>
        <color indexed="8"/>
        <rFont val="Times New Roman"/>
        <family val="1"/>
        <charset val="204"/>
      </rPr>
      <t>КП "НУВКГ-3076,487тис.грн</t>
    </r>
    <r>
      <rPr>
        <sz val="20"/>
        <color indexed="8"/>
        <rFont val="Times New Roman"/>
        <family val="1"/>
        <charset val="204"/>
      </rPr>
      <t xml:space="preserve">  (каналопромивальної машини -2760,0тис.грн,устан.2-х твердопаливних котлів на очисних спорудах-197,9 тис.грн, автоматизація керування насосними агрегатами КНС "Набережна"-44,990тис.грн, обладнання автоматичними компенсаторними установками ГКНС "Синяківська"-33,480 тис.грн, об’єкти Очисних споруд-40,117 тис.грн; </t>
    </r>
    <r>
      <rPr>
        <b/>
        <sz val="20"/>
        <color indexed="8"/>
        <rFont val="Times New Roman"/>
        <family val="1"/>
        <charset val="204"/>
      </rPr>
      <t xml:space="preserve"> КП "ВУКГ"-1400,0 тис.грн</t>
    </r>
    <r>
      <rPr>
        <sz val="20"/>
        <color indexed="8"/>
        <rFont val="Times New Roman"/>
        <family val="1"/>
        <charset val="204"/>
      </rPr>
      <t xml:space="preserve"> (придбання техніки);</t>
    </r>
  </si>
  <si>
    <t>Програма розвитку цивільного захисту Ніжинської  територіальної громади на 2022 рік(придб.переносних електростанцій 2 шт-5 кВт, 1 шт-10кВт, бензорізу по бетону та металу,2 шт-генератори)</t>
  </si>
  <si>
    <t>освіта                                                  1154</t>
  </si>
  <si>
    <t>профінансовано         січень-березень</t>
  </si>
  <si>
    <t>Виконком                                     2010</t>
  </si>
  <si>
    <t>ПРОФІНАНСОВАНО у квітні</t>
  </si>
  <si>
    <t>профінанс в квітні</t>
  </si>
  <si>
    <t xml:space="preserve">Касові на 01.04.2020   </t>
  </si>
  <si>
    <t>станом на 18.04.2022 р.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</si>
</sst>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_р_."/>
    <numFmt numFmtId="167" formatCode="#,##0.0"/>
    <numFmt numFmtId="168" formatCode="#,##0.000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Arial Cyr"/>
      <charset val="1"/>
    </font>
    <font>
      <b/>
      <sz val="20"/>
      <name val="Arial Cyr"/>
      <charset val="204"/>
    </font>
    <font>
      <b/>
      <sz val="20"/>
      <name val="Arial Cyr"/>
      <charset val="1"/>
    </font>
    <font>
      <b/>
      <sz val="16"/>
      <name val="Arial Cyr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6" fillId="0" borderId="0">
      <alignment vertical="top"/>
    </xf>
  </cellStyleXfs>
  <cellXfs count="390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wrapText="1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2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2" fillId="6" borderId="2" xfId="0" applyFont="1" applyFill="1" applyBorder="1"/>
    <xf numFmtId="0" fontId="17" fillId="6" borderId="2" xfId="0" applyFont="1" applyFill="1" applyBorder="1"/>
    <xf numFmtId="49" fontId="17" fillId="6" borderId="2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/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49" fontId="25" fillId="3" borderId="2" xfId="0" applyNumberFormat="1" applyFont="1" applyFill="1" applyBorder="1" applyAlignment="1">
      <alignment horizontal="center" wrapText="1"/>
    </xf>
    <xf numFmtId="0" fontId="32" fillId="0" borderId="2" xfId="0" applyFont="1" applyBorder="1" applyAlignment="1">
      <alignment horizontal="left" vertical="center" wrapText="1"/>
    </xf>
    <xf numFmtId="0" fontId="32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2" fillId="0" borderId="2" xfId="0" applyNumberFormat="1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wrapText="1"/>
    </xf>
    <xf numFmtId="167" fontId="37" fillId="0" borderId="2" xfId="1" applyNumberFormat="1" applyFont="1" applyFill="1" applyBorder="1" applyAlignment="1">
      <alignment vertical="top" wrapText="1"/>
    </xf>
    <xf numFmtId="0" fontId="33" fillId="6" borderId="2" xfId="0" applyFont="1" applyFill="1" applyBorder="1" applyAlignment="1">
      <alignment horizontal="left" vertical="center" wrapText="1"/>
    </xf>
    <xf numFmtId="0" fontId="7" fillId="7" borderId="2" xfId="0" applyFont="1" applyFill="1" applyBorder="1"/>
    <xf numFmtId="0" fontId="8" fillId="7" borderId="2" xfId="0" applyFont="1" applyFill="1" applyBorder="1" applyAlignment="1">
      <alignment horizontal="left" vertical="center" wrapText="1"/>
    </xf>
    <xf numFmtId="0" fontId="7" fillId="6" borderId="2" xfId="0" applyFont="1" applyFill="1" applyBorder="1"/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3" fillId="6" borderId="2" xfId="0" applyNumberFormat="1" applyFont="1" applyFill="1" applyBorder="1" applyAlignment="1">
      <alignment horizontal="center" vertical="center" wrapText="1"/>
    </xf>
    <xf numFmtId="49" fontId="33" fillId="6" borderId="2" xfId="0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38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top" wrapText="1"/>
    </xf>
    <xf numFmtId="0" fontId="32" fillId="2" borderId="5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167" fontId="41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7" fontId="41" fillId="2" borderId="5" xfId="1" applyNumberFormat="1" applyFont="1" applyFill="1" applyBorder="1" applyAlignment="1">
      <alignment vertical="top" wrapText="1"/>
    </xf>
    <xf numFmtId="167" fontId="41" fillId="0" borderId="5" xfId="1" applyNumberFormat="1" applyFont="1" applyFill="1" applyBorder="1" applyAlignment="1">
      <alignment vertical="top" wrapText="1"/>
    </xf>
    <xf numFmtId="0" fontId="12" fillId="9" borderId="2" xfId="0" applyFont="1" applyFill="1" applyBorder="1"/>
    <xf numFmtId="49" fontId="7" fillId="9" borderId="2" xfId="0" applyNumberFormat="1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7" fillId="9" borderId="2" xfId="0" applyFont="1" applyFill="1" applyBorder="1"/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0" fontId="12" fillId="10" borderId="2" xfId="0" applyFont="1" applyFill="1" applyBorder="1"/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3" fillId="10" borderId="2" xfId="0" applyFont="1" applyFill="1" applyBorder="1" applyAlignment="1">
      <alignment horizontal="left" wrapText="1"/>
    </xf>
    <xf numFmtId="0" fontId="12" fillId="5" borderId="2" xfId="0" applyFont="1" applyFill="1" applyBorder="1"/>
    <xf numFmtId="0" fontId="16" fillId="2" borderId="2" xfId="0" applyFont="1" applyFill="1" applyBorder="1" applyAlignment="1">
      <alignment horizontal="left" vertical="center" wrapText="1"/>
    </xf>
    <xf numFmtId="4" fontId="32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2" fillId="5" borderId="7" xfId="0" applyNumberFormat="1" applyFont="1" applyFill="1" applyBorder="1" applyAlignment="1">
      <alignment horizontal="center" vertical="center" wrapText="1"/>
    </xf>
    <xf numFmtId="167" fontId="37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39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12" fillId="11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left" vertical="top" wrapText="1"/>
    </xf>
    <xf numFmtId="0" fontId="41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1" fillId="0" borderId="5" xfId="0" applyFont="1" applyBorder="1" applyAlignment="1">
      <alignment horizontal="left" vertical="top" wrapText="1"/>
    </xf>
    <xf numFmtId="0" fontId="7" fillId="5" borderId="2" xfId="0" applyFont="1" applyFill="1" applyBorder="1"/>
    <xf numFmtId="49" fontId="17" fillId="6" borderId="2" xfId="0" applyNumberFormat="1" applyFont="1" applyFill="1" applyBorder="1" applyAlignment="1">
      <alignment horizontal="center"/>
    </xf>
    <xf numFmtId="0" fontId="41" fillId="6" borderId="5" xfId="0" applyFont="1" applyFill="1" applyBorder="1" applyAlignment="1">
      <alignment horizontal="left" vertical="top" wrapText="1"/>
    </xf>
    <xf numFmtId="0" fontId="25" fillId="6" borderId="2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left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45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32" fillId="5" borderId="5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7" fontId="41" fillId="0" borderId="2" xfId="1" applyNumberFormat="1" applyFont="1" applyFill="1" applyBorder="1" applyAlignment="1">
      <alignment vertical="top" wrapText="1"/>
    </xf>
    <xf numFmtId="167" fontId="41" fillId="5" borderId="2" xfId="1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47" fillId="0" borderId="2" xfId="0" applyFont="1" applyBorder="1" applyAlignment="1">
      <alignment horizontal="left" vertical="top" wrapText="1"/>
    </xf>
    <xf numFmtId="4" fontId="33" fillId="5" borderId="2" xfId="0" applyNumberFormat="1" applyFont="1" applyFill="1" applyBorder="1" applyAlignment="1">
      <alignment horizontal="center" vertical="center" wrapText="1"/>
    </xf>
    <xf numFmtId="4" fontId="34" fillId="5" borderId="2" xfId="0" applyNumberFormat="1" applyFont="1" applyFill="1" applyBorder="1" applyAlignment="1">
      <alignment horizontal="center" vertical="center"/>
    </xf>
    <xf numFmtId="2" fontId="34" fillId="5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2" fontId="34" fillId="2" borderId="2" xfId="0" applyNumberFormat="1" applyFont="1" applyFill="1" applyBorder="1" applyAlignment="1">
      <alignment horizontal="center" vertical="center"/>
    </xf>
    <xf numFmtId="2" fontId="49" fillId="0" borderId="2" xfId="0" applyNumberFormat="1" applyFont="1" applyFill="1" applyBorder="1" applyAlignment="1">
      <alignment horizontal="center" vertical="center"/>
    </xf>
    <xf numFmtId="2" fontId="49" fillId="0" borderId="2" xfId="0" applyNumberFormat="1" applyFont="1" applyBorder="1" applyAlignment="1">
      <alignment horizontal="center" vertical="center"/>
    </xf>
    <xf numFmtId="2" fontId="34" fillId="0" borderId="2" xfId="0" applyNumberFormat="1" applyFont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166" fontId="34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3" fillId="9" borderId="2" xfId="0" applyNumberFormat="1" applyFont="1" applyFill="1" applyBorder="1" applyAlignment="1">
      <alignment horizontal="center" vertical="center" wrapText="1"/>
    </xf>
    <xf numFmtId="2" fontId="34" fillId="6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2" fontId="28" fillId="5" borderId="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2" fontId="48" fillId="5" borderId="2" xfId="0" applyNumberFormat="1" applyFont="1" applyFill="1" applyBorder="1" applyAlignment="1">
      <alignment horizontal="center" vertical="center"/>
    </xf>
    <xf numFmtId="4" fontId="33" fillId="10" borderId="2" xfId="0" applyNumberFormat="1" applyFont="1" applyFill="1" applyBorder="1" applyAlignment="1">
      <alignment horizontal="center" vertical="center"/>
    </xf>
    <xf numFmtId="4" fontId="33" fillId="9" borderId="2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2" fontId="32" fillId="0" borderId="2" xfId="0" applyNumberFormat="1" applyFont="1" applyFill="1" applyBorder="1" applyAlignment="1">
      <alignment horizontal="center" vertical="center"/>
    </xf>
    <xf numFmtId="2" fontId="32" fillId="5" borderId="2" xfId="0" applyNumberFormat="1" applyFont="1" applyFill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49" fillId="0" borderId="2" xfId="0" applyNumberFormat="1" applyFont="1" applyFill="1" applyBorder="1" applyAlignment="1">
      <alignment horizontal="center" vertical="center"/>
    </xf>
    <xf numFmtId="2" fontId="49" fillId="5" borderId="2" xfId="0" applyNumberFormat="1" applyFont="1" applyFill="1" applyBorder="1" applyAlignment="1">
      <alignment horizontal="center" vertical="center"/>
    </xf>
    <xf numFmtId="2" fontId="29" fillId="5" borderId="2" xfId="0" applyNumberFormat="1" applyFont="1" applyFill="1" applyBorder="1" applyAlignment="1">
      <alignment horizontal="center" vertical="center"/>
    </xf>
    <xf numFmtId="2" fontId="29" fillId="0" borderId="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2" fontId="30" fillId="0" borderId="2" xfId="0" applyNumberFormat="1" applyFont="1" applyFill="1" applyBorder="1" applyAlignment="1">
      <alignment horizontal="center" vertical="center"/>
    </xf>
    <xf numFmtId="4" fontId="33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6" fillId="11" borderId="2" xfId="0" applyNumberFormat="1" applyFont="1" applyFill="1" applyBorder="1" applyAlignment="1">
      <alignment horizontal="center" vertical="center" wrapText="1"/>
    </xf>
    <xf numFmtId="2" fontId="46" fillId="6" borderId="2" xfId="0" applyNumberFormat="1" applyFont="1" applyFill="1" applyBorder="1" applyAlignment="1">
      <alignment horizontal="center" vertical="center" wrapText="1"/>
    </xf>
    <xf numFmtId="2" fontId="41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166" fontId="34" fillId="0" borderId="2" xfId="0" applyNumberFormat="1" applyFont="1" applyFill="1" applyBorder="1" applyAlignment="1">
      <alignment horizontal="center" vertical="center"/>
    </xf>
    <xf numFmtId="4" fontId="49" fillId="0" borderId="2" xfId="0" applyNumberFormat="1" applyFont="1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  <xf numFmtId="4" fontId="33" fillId="8" borderId="2" xfId="0" applyNumberFormat="1" applyFont="1" applyFill="1" applyBorder="1" applyAlignment="1">
      <alignment horizontal="center" vertical="center"/>
    </xf>
    <xf numFmtId="167" fontId="41" fillId="6" borderId="2" xfId="1" applyNumberFormat="1" applyFont="1" applyFill="1" applyBorder="1" applyAlignment="1">
      <alignment vertical="top" wrapText="1"/>
    </xf>
    <xf numFmtId="167" fontId="46" fillId="6" borderId="2" xfId="1" applyNumberFormat="1" applyFont="1" applyFill="1" applyBorder="1" applyAlignment="1">
      <alignment vertical="top" wrapText="1"/>
    </xf>
    <xf numFmtId="49" fontId="23" fillId="6" borderId="2" xfId="0" applyNumberFormat="1" applyFont="1" applyFill="1" applyBorder="1" applyAlignment="1">
      <alignment horizontal="center" vertical="top" wrapText="1"/>
    </xf>
    <xf numFmtId="0" fontId="41" fillId="0" borderId="2" xfId="0" applyNumberFormat="1" applyFont="1" applyBorder="1" applyAlignment="1">
      <alignment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left" vertical="center" wrapText="1"/>
    </xf>
    <xf numFmtId="2" fontId="50" fillId="0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/>
    </xf>
    <xf numFmtId="166" fontId="34" fillId="6" borderId="2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wrapText="1"/>
    </xf>
    <xf numFmtId="0" fontId="33" fillId="11" borderId="2" xfId="0" applyFont="1" applyFill="1" applyBorder="1" applyAlignment="1">
      <alignment horizontal="left" vertical="center" wrapText="1"/>
    </xf>
    <xf numFmtId="49" fontId="33" fillId="9" borderId="2" xfId="0" applyNumberFormat="1" applyFont="1" applyFill="1" applyBorder="1" applyAlignment="1">
      <alignment horizontal="left" wrapText="1"/>
    </xf>
    <xf numFmtId="49" fontId="38" fillId="0" borderId="2" xfId="0" applyNumberFormat="1" applyFont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vertical="top" wrapText="1"/>
    </xf>
    <xf numFmtId="49" fontId="44" fillId="6" borderId="2" xfId="0" applyNumberFormat="1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4" fillId="0" borderId="0" xfId="0" applyFont="1"/>
    <xf numFmtId="0" fontId="0" fillId="3" borderId="2" xfId="0" applyFill="1" applyBorder="1" applyAlignment="1">
      <alignment horizontal="center" vertical="center"/>
    </xf>
    <xf numFmtId="0" fontId="41" fillId="0" borderId="2" xfId="0" applyFont="1" applyBorder="1" applyAlignment="1">
      <alignment wrapText="1"/>
    </xf>
    <xf numFmtId="0" fontId="52" fillId="2" borderId="2" xfId="0" applyFont="1" applyFill="1" applyBorder="1" applyAlignment="1">
      <alignment horizontal="left" vertical="center" wrapText="1"/>
    </xf>
    <xf numFmtId="0" fontId="41" fillId="6" borderId="2" xfId="0" applyFont="1" applyFill="1" applyBorder="1" applyAlignment="1">
      <alignment wrapText="1"/>
    </xf>
    <xf numFmtId="167" fontId="38" fillId="6" borderId="2" xfId="1" applyNumberFormat="1" applyFont="1" applyFill="1" applyBorder="1" applyAlignment="1">
      <alignment vertical="top" wrapText="1"/>
    </xf>
    <xf numFmtId="167" fontId="39" fillId="0" borderId="2" xfId="1" applyNumberFormat="1" applyFont="1" applyFill="1" applyBorder="1" applyAlignment="1">
      <alignment vertical="center" wrapText="1"/>
    </xf>
    <xf numFmtId="0" fontId="53" fillId="6" borderId="2" xfId="0" applyFont="1" applyFill="1" applyBorder="1" applyAlignment="1">
      <alignment wrapText="1"/>
    </xf>
    <xf numFmtId="0" fontId="51" fillId="6" borderId="2" xfId="0" applyFont="1" applyFill="1" applyBorder="1"/>
    <xf numFmtId="0" fontId="41" fillId="0" borderId="2" xfId="0" applyFont="1" applyBorder="1"/>
    <xf numFmtId="2" fontId="11" fillId="6" borderId="2" xfId="0" applyNumberFormat="1" applyFont="1" applyFill="1" applyBorder="1" applyAlignment="1">
      <alignment horizontal="center" vertical="center"/>
    </xf>
    <xf numFmtId="2" fontId="30" fillId="6" borderId="2" xfId="0" applyNumberFormat="1" applyFont="1" applyFill="1" applyBorder="1" applyAlignment="1">
      <alignment horizontal="center" vertical="center"/>
    </xf>
    <xf numFmtId="2" fontId="20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0" fontId="51" fillId="6" borderId="2" xfId="0" applyFont="1" applyFill="1" applyBorder="1" applyAlignment="1">
      <alignment wrapText="1"/>
    </xf>
    <xf numFmtId="0" fontId="51" fillId="11" borderId="2" xfId="0" applyFont="1" applyFill="1" applyBorder="1"/>
    <xf numFmtId="0" fontId="32" fillId="0" borderId="2" xfId="0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52" fillId="0" borderId="2" xfId="0" applyFont="1" applyBorder="1" applyAlignment="1">
      <alignment horizontal="left" vertical="top" wrapText="1" indent="1"/>
    </xf>
    <xf numFmtId="0" fontId="32" fillId="0" borderId="2" xfId="0" applyFont="1" applyBorder="1" applyAlignment="1">
      <alignment horizontal="left" vertical="top" wrapText="1" indent="1"/>
    </xf>
    <xf numFmtId="0" fontId="52" fillId="6" borderId="2" xfId="0" applyFont="1" applyFill="1" applyBorder="1" applyAlignment="1">
      <alignment horizontal="left" vertical="top" wrapText="1" indent="1"/>
    </xf>
    <xf numFmtId="167" fontId="51" fillId="6" borderId="5" xfId="1" applyNumberFormat="1" applyFont="1" applyFill="1" applyBorder="1" applyAlignment="1">
      <alignment vertical="top" wrapText="1"/>
    </xf>
    <xf numFmtId="0" fontId="53" fillId="6" borderId="2" xfId="0" applyFont="1" applyFill="1" applyBorder="1" applyAlignment="1">
      <alignment horizontal="left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8" fillId="11" borderId="2" xfId="0" applyFont="1" applyFill="1" applyBorder="1" applyAlignment="1">
      <alignment wrapText="1"/>
    </xf>
    <xf numFmtId="4" fontId="33" fillId="11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left" vertical="center" wrapText="1"/>
    </xf>
    <xf numFmtId="49" fontId="31" fillId="9" borderId="2" xfId="0" applyNumberFormat="1" applyFont="1" applyFill="1" applyBorder="1" applyAlignment="1">
      <alignment horizontal="center" wrapText="1"/>
    </xf>
    <xf numFmtId="0" fontId="52" fillId="6" borderId="2" xfId="0" applyFont="1" applyFill="1" applyBorder="1" applyAlignment="1">
      <alignment wrapText="1"/>
    </xf>
    <xf numFmtId="0" fontId="55" fillId="0" borderId="2" xfId="0" applyFont="1" applyBorder="1" applyAlignment="1">
      <alignment horizontal="left" vertical="center" wrapText="1"/>
    </xf>
    <xf numFmtId="0" fontId="56" fillId="6" borderId="2" xfId="0" applyFont="1" applyFill="1" applyBorder="1" applyAlignment="1">
      <alignment wrapText="1"/>
    </xf>
    <xf numFmtId="0" fontId="57" fillId="0" borderId="2" xfId="0" applyFont="1" applyBorder="1" applyAlignment="1">
      <alignment wrapText="1"/>
    </xf>
    <xf numFmtId="0" fontId="57" fillId="0" borderId="2" xfId="0" applyFont="1" applyFill="1" applyBorder="1" applyAlignment="1">
      <alignment wrapText="1"/>
    </xf>
    <xf numFmtId="0" fontId="56" fillId="6" borderId="2" xfId="0" applyFont="1" applyFill="1" applyBorder="1"/>
    <xf numFmtId="0" fontId="41" fillId="0" borderId="2" xfId="0" applyFont="1" applyFill="1" applyBorder="1" applyAlignment="1">
      <alignment horizontal="left" vertical="center" wrapText="1"/>
    </xf>
    <xf numFmtId="0" fontId="58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center"/>
    </xf>
    <xf numFmtId="0" fontId="52" fillId="6" borderId="2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wrapText="1"/>
    </xf>
    <xf numFmtId="0" fontId="57" fillId="0" borderId="2" xfId="0" applyFont="1" applyBorder="1"/>
    <xf numFmtId="0" fontId="23" fillId="6" borderId="2" xfId="0" applyFont="1" applyFill="1" applyBorder="1" applyAlignment="1">
      <alignment horizontal="left" vertical="center" wrapText="1"/>
    </xf>
    <xf numFmtId="167" fontId="51" fillId="6" borderId="2" xfId="1" applyNumberFormat="1" applyFont="1" applyFill="1" applyBorder="1" applyAlignment="1">
      <alignment vertical="top" wrapText="1"/>
    </xf>
    <xf numFmtId="3" fontId="32" fillId="0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51" fillId="6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9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44" fillId="6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60" fillId="0" borderId="2" xfId="0" applyFont="1" applyFill="1" applyBorder="1" applyAlignment="1">
      <alignment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center" wrapText="1"/>
    </xf>
    <xf numFmtId="0" fontId="51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center" wrapText="1"/>
    </xf>
    <xf numFmtId="0" fontId="61" fillId="6" borderId="2" xfId="0" applyFont="1" applyFill="1" applyBorder="1" applyAlignment="1">
      <alignment wrapText="1"/>
    </xf>
    <xf numFmtId="0" fontId="60" fillId="0" borderId="2" xfId="0" applyFont="1" applyBorder="1" applyAlignment="1">
      <alignment vertical="top" wrapText="1"/>
    </xf>
    <xf numFmtId="0" fontId="31" fillId="11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52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49" fontId="8" fillId="9" borderId="2" xfId="0" applyNumberFormat="1" applyFont="1" applyFill="1" applyBorder="1" applyAlignment="1">
      <alignment horizontal="center" wrapText="1"/>
    </xf>
    <xf numFmtId="0" fontId="51" fillId="6" borderId="2" xfId="0" applyFont="1" applyFill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top" wrapText="1"/>
    </xf>
    <xf numFmtId="0" fontId="41" fillId="0" borderId="5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top" wrapText="1"/>
    </xf>
    <xf numFmtId="0" fontId="61" fillId="6" borderId="2" xfId="0" applyFont="1" applyFill="1" applyBorder="1" applyAlignment="1">
      <alignment horizontal="center" wrapText="1"/>
    </xf>
    <xf numFmtId="0" fontId="57" fillId="0" borderId="5" xfId="0" applyFont="1" applyBorder="1" applyAlignment="1">
      <alignment wrapText="1"/>
    </xf>
    <xf numFmtId="0" fontId="46" fillId="11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62" fillId="8" borderId="2" xfId="0" applyFont="1" applyFill="1" applyBorder="1" applyAlignment="1">
      <alignment horizontal="left" wrapText="1"/>
    </xf>
    <xf numFmtId="0" fontId="62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3" fillId="8" borderId="2" xfId="0" applyNumberFormat="1" applyFont="1" applyFill="1" applyBorder="1" applyAlignment="1">
      <alignment horizontal="center"/>
    </xf>
    <xf numFmtId="4" fontId="33" fillId="2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/>
    </xf>
    <xf numFmtId="4" fontId="33" fillId="2" borderId="2" xfId="0" applyNumberFormat="1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wrapText="1"/>
    </xf>
    <xf numFmtId="49" fontId="63" fillId="6" borderId="2" xfId="0" applyNumberFormat="1" applyFont="1" applyFill="1" applyBorder="1" applyAlignment="1">
      <alignment horizontal="center" wrapText="1"/>
    </xf>
    <xf numFmtId="0" fontId="32" fillId="6" borderId="5" xfId="0" applyFont="1" applyFill="1" applyBorder="1" applyAlignment="1">
      <alignment horizontal="left" vertical="center" wrapText="1"/>
    </xf>
    <xf numFmtId="0" fontId="63" fillId="6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left" vertical="center" wrapText="1"/>
    </xf>
    <xf numFmtId="0" fontId="54" fillId="6" borderId="2" xfId="0" applyFont="1" applyFill="1" applyBorder="1" applyAlignment="1">
      <alignment wrapText="1"/>
    </xf>
    <xf numFmtId="4" fontId="64" fillId="6" borderId="2" xfId="0" applyNumberFormat="1" applyFont="1" applyFill="1" applyBorder="1" applyAlignment="1">
      <alignment horizontal="center" vertical="center"/>
    </xf>
    <xf numFmtId="4" fontId="65" fillId="6" borderId="2" xfId="0" applyNumberFormat="1" applyFont="1" applyFill="1" applyBorder="1" applyAlignment="1">
      <alignment horizontal="center" vertical="center"/>
    </xf>
    <xf numFmtId="4" fontId="6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167" fontId="23" fillId="6" borderId="5" xfId="1" applyNumberFormat="1" applyFont="1" applyFill="1" applyBorder="1" applyAlignment="1">
      <alignment vertical="top" wrapText="1"/>
    </xf>
    <xf numFmtId="0" fontId="57" fillId="0" borderId="2" xfId="0" applyFont="1" applyBorder="1" applyAlignment="1">
      <alignment horizontal="left" wrapText="1"/>
    </xf>
    <xf numFmtId="165" fontId="32" fillId="2" borderId="2" xfId="0" applyNumberFormat="1" applyFont="1" applyFill="1" applyBorder="1" applyAlignment="1"/>
    <xf numFmtId="168" fontId="32" fillId="2" borderId="2" xfId="0" applyNumberFormat="1" applyFont="1" applyFill="1" applyBorder="1" applyAlignment="1"/>
    <xf numFmtId="0" fontId="6" fillId="6" borderId="2" xfId="0" applyFont="1" applyFill="1" applyBorder="1" applyAlignment="1">
      <alignment horizontal="center" vertical="center" wrapText="1"/>
    </xf>
    <xf numFmtId="165" fontId="34" fillId="0" borderId="2" xfId="0" applyNumberFormat="1" applyFont="1" applyBorder="1"/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99CC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848"/>
  <sheetViews>
    <sheetView tabSelected="1" view="pageBreakPreview" topLeftCell="A226" zoomScale="46" zoomScaleNormal="60" zoomScaleSheetLayoutView="46" workbookViewId="0">
      <selection activeCell="C96" sqref="C96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5" hidden="1" customWidth="1"/>
    <col min="8" max="8" width="24.85546875" hidden="1" customWidth="1"/>
    <col min="9" max="9" width="23.140625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314"/>
    </row>
    <row r="3" spans="1:36" ht="6.75" hidden="1" customHeight="1">
      <c r="C3" t="s">
        <v>2</v>
      </c>
      <c r="D3" s="2"/>
      <c r="E3" s="314"/>
      <c r="F3" s="7"/>
      <c r="G3" s="7"/>
    </row>
    <row r="4" spans="1:36" ht="20.25">
      <c r="B4" s="264"/>
      <c r="C4" s="264"/>
      <c r="D4" s="264"/>
      <c r="E4" s="264"/>
      <c r="F4" s="264"/>
      <c r="G4" s="265"/>
      <c r="H4" s="265"/>
      <c r="I4" s="264"/>
    </row>
    <row r="5" spans="1:36" ht="25.5" customHeight="1">
      <c r="B5" s="377" t="s">
        <v>65</v>
      </c>
      <c r="C5" s="377"/>
      <c r="D5" s="377"/>
      <c r="E5" s="377"/>
      <c r="F5" s="377"/>
      <c r="G5" s="377"/>
      <c r="H5" s="377"/>
      <c r="I5" s="377"/>
    </row>
    <row r="6" spans="1:36" ht="49.5" customHeight="1">
      <c r="B6" s="376" t="s">
        <v>96</v>
      </c>
      <c r="C6" s="376"/>
      <c r="D6" s="376"/>
      <c r="E6" s="376"/>
      <c r="F6" s="376"/>
      <c r="G6" s="376"/>
      <c r="H6" s="376"/>
      <c r="I6" s="376"/>
      <c r="P6" s="369"/>
      <c r="Q6" s="369"/>
      <c r="R6" s="369"/>
      <c r="S6" s="369"/>
      <c r="T6" s="369"/>
      <c r="U6" s="387" t="s">
        <v>197</v>
      </c>
      <c r="V6" s="387"/>
      <c r="W6" s="387"/>
      <c r="X6" s="387"/>
      <c r="Y6" s="387"/>
    </row>
    <row r="7" spans="1:36" ht="22.5" customHeight="1">
      <c r="A7" s="68"/>
      <c r="B7" s="377" t="s">
        <v>97</v>
      </c>
      <c r="C7" s="377"/>
      <c r="D7" s="377"/>
      <c r="E7" s="377"/>
      <c r="F7" s="377"/>
      <c r="G7" s="377"/>
      <c r="H7" s="377"/>
      <c r="I7" s="377"/>
      <c r="J7" s="68"/>
      <c r="K7" s="68"/>
      <c r="L7" s="68"/>
      <c r="M7" s="68"/>
      <c r="N7" s="68"/>
      <c r="O7" s="68"/>
      <c r="P7" s="68"/>
      <c r="Q7" s="68"/>
      <c r="R7" s="68"/>
      <c r="S7" s="68"/>
      <c r="T7" s="68" t="s">
        <v>8</v>
      </c>
      <c r="U7" s="68" t="s">
        <v>2</v>
      </c>
      <c r="V7" s="68"/>
    </row>
    <row r="8" spans="1:36" ht="51.75" customHeight="1">
      <c r="A8" s="367" t="s">
        <v>3</v>
      </c>
      <c r="B8" s="315"/>
      <c r="C8" s="316" t="s">
        <v>100</v>
      </c>
      <c r="D8" s="370" t="s">
        <v>98</v>
      </c>
      <c r="E8" s="371" t="s">
        <v>78</v>
      </c>
      <c r="F8" s="374" t="s">
        <v>101</v>
      </c>
      <c r="G8" s="381" t="s">
        <v>192</v>
      </c>
      <c r="H8" s="266"/>
      <c r="I8" s="378" t="s">
        <v>194</v>
      </c>
      <c r="J8" s="379"/>
      <c r="K8" s="379"/>
      <c r="L8" s="379"/>
      <c r="M8" s="379"/>
      <c r="N8" s="379"/>
      <c r="O8" s="379"/>
      <c r="P8" s="379"/>
      <c r="Q8" s="379"/>
      <c r="R8" s="379"/>
      <c r="S8" s="380"/>
      <c r="T8" s="372" t="s">
        <v>195</v>
      </c>
      <c r="U8" s="385" t="s">
        <v>196</v>
      </c>
      <c r="V8" s="383" t="s">
        <v>9</v>
      </c>
      <c r="W8" s="388" t="s">
        <v>33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66" customHeight="1">
      <c r="A9" s="368"/>
      <c r="B9" s="38"/>
      <c r="C9" s="317" t="s">
        <v>99</v>
      </c>
      <c r="D9" s="370"/>
      <c r="E9" s="371"/>
      <c r="F9" s="375"/>
      <c r="G9" s="382"/>
      <c r="H9" s="189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373"/>
      <c r="U9" s="386"/>
      <c r="V9" s="384"/>
      <c r="W9" s="389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2.25" hidden="1" customHeight="1">
      <c r="A10" s="129"/>
      <c r="B10" s="130" t="s">
        <v>24</v>
      </c>
      <c r="C10" s="258" t="s">
        <v>34</v>
      </c>
      <c r="D10" s="131"/>
      <c r="E10" s="191">
        <f>E11</f>
        <v>0</v>
      </c>
      <c r="F10" s="191">
        <f t="shared" ref="F10:W10" si="0">F11</f>
        <v>0</v>
      </c>
      <c r="G10" s="191">
        <f t="shared" si="0"/>
        <v>0</v>
      </c>
      <c r="H10" s="191">
        <f t="shared" si="0"/>
        <v>0</v>
      </c>
      <c r="I10" s="191">
        <f t="shared" si="0"/>
        <v>0</v>
      </c>
      <c r="J10" s="191">
        <f t="shared" si="0"/>
        <v>0</v>
      </c>
      <c r="K10" s="191">
        <f t="shared" si="0"/>
        <v>0</v>
      </c>
      <c r="L10" s="191">
        <f t="shared" si="0"/>
        <v>0</v>
      </c>
      <c r="M10" s="191">
        <f t="shared" si="0"/>
        <v>0</v>
      </c>
      <c r="N10" s="191">
        <f t="shared" si="0"/>
        <v>0</v>
      </c>
      <c r="O10" s="191">
        <f t="shared" si="0"/>
        <v>0</v>
      </c>
      <c r="P10" s="191">
        <f t="shared" si="0"/>
        <v>0</v>
      </c>
      <c r="Q10" s="191">
        <f t="shared" si="0"/>
        <v>0</v>
      </c>
      <c r="R10" s="191">
        <f t="shared" si="0"/>
        <v>0</v>
      </c>
      <c r="S10" s="191">
        <f t="shared" si="0"/>
        <v>0</v>
      </c>
      <c r="T10" s="191">
        <f t="shared" si="0"/>
        <v>0</v>
      </c>
      <c r="U10" s="191">
        <f t="shared" si="0"/>
        <v>0</v>
      </c>
      <c r="V10" s="191">
        <f t="shared" si="0"/>
        <v>0</v>
      </c>
      <c r="W10" s="191" t="e">
        <f t="shared" si="0"/>
        <v>#DIV/0!</v>
      </c>
      <c r="X10" s="40"/>
      <c r="Y10" s="40"/>
      <c r="Z10" s="40"/>
      <c r="AA10" s="40"/>
      <c r="AB10" s="40"/>
      <c r="AC10" s="40"/>
      <c r="AD10" s="40"/>
      <c r="AE10" s="16"/>
      <c r="AF10" s="16"/>
      <c r="AG10" s="16"/>
      <c r="AH10" s="16"/>
      <c r="AI10" s="16"/>
      <c r="AJ10" s="16"/>
    </row>
    <row r="11" spans="1:36" ht="57.75" hidden="1" customHeight="1">
      <c r="A11" s="43"/>
      <c r="B11" s="105" t="s">
        <v>35</v>
      </c>
      <c r="C11" s="263" t="s">
        <v>36</v>
      </c>
      <c r="D11" s="114" t="s">
        <v>36</v>
      </c>
      <c r="E11" s="113">
        <f>E12+E13</f>
        <v>0</v>
      </c>
      <c r="F11" s="113">
        <f t="shared" ref="F11:V11" si="1">F12+F13</f>
        <v>0</v>
      </c>
      <c r="G11" s="113">
        <f t="shared" si="1"/>
        <v>0</v>
      </c>
      <c r="H11" s="113">
        <f t="shared" si="1"/>
        <v>0</v>
      </c>
      <c r="I11" s="113">
        <f t="shared" si="1"/>
        <v>0</v>
      </c>
      <c r="J11" s="113">
        <f t="shared" si="1"/>
        <v>0</v>
      </c>
      <c r="K11" s="113">
        <f t="shared" si="1"/>
        <v>0</v>
      </c>
      <c r="L11" s="113">
        <f t="shared" si="1"/>
        <v>0</v>
      </c>
      <c r="M11" s="113">
        <f t="shared" si="1"/>
        <v>0</v>
      </c>
      <c r="N11" s="113">
        <f t="shared" si="1"/>
        <v>0</v>
      </c>
      <c r="O11" s="113">
        <f t="shared" si="1"/>
        <v>0</v>
      </c>
      <c r="P11" s="113">
        <f t="shared" si="1"/>
        <v>0</v>
      </c>
      <c r="Q11" s="113">
        <f t="shared" si="1"/>
        <v>0</v>
      </c>
      <c r="R11" s="113">
        <f t="shared" si="1"/>
        <v>0</v>
      </c>
      <c r="S11" s="113">
        <f t="shared" si="1"/>
        <v>0</v>
      </c>
      <c r="T11" s="113">
        <f t="shared" si="1"/>
        <v>0</v>
      </c>
      <c r="U11" s="113">
        <f t="shared" si="1"/>
        <v>0</v>
      </c>
      <c r="V11" s="113">
        <f t="shared" si="1"/>
        <v>0</v>
      </c>
      <c r="W11" s="180" t="e">
        <f>U11*100/E11</f>
        <v>#DIV/0!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91.25" hidden="1" customHeight="1">
      <c r="A12" s="43">
        <v>1</v>
      </c>
      <c r="B12" s="77" t="s">
        <v>10</v>
      </c>
      <c r="C12" s="19" t="s">
        <v>28</v>
      </c>
      <c r="D12" s="92"/>
      <c r="E12" s="167"/>
      <c r="F12" s="167">
        <f>G12+T12</f>
        <v>0</v>
      </c>
      <c r="G12" s="167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67">
        <f>H12+I12+J12+K12+L12+M12+N12+O12+P12</f>
        <v>0</v>
      </c>
      <c r="U12" s="145"/>
      <c r="V12" s="167">
        <f>E12-F12</f>
        <v>0</v>
      </c>
      <c r="W12" s="186" t="e">
        <f>U12*100/E12</f>
        <v>#DIV/0!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0.75" customHeight="1">
      <c r="A13" s="43"/>
      <c r="B13" s="77"/>
      <c r="C13" s="19"/>
      <c r="D13" s="104"/>
      <c r="E13" s="167"/>
      <c r="F13" s="167">
        <f t="shared" ref="F13" si="2">G13+T13</f>
        <v>0</v>
      </c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67">
        <f t="shared" ref="T13" si="3">H13+I13+J13+K13+L13+M13+N13+O13+P13</f>
        <v>0</v>
      </c>
      <c r="U13" s="167"/>
      <c r="V13" s="167">
        <f>E13-F13</f>
        <v>0</v>
      </c>
      <c r="W13" s="186" t="e">
        <f>U13*100/E13</f>
        <v>#DIV/0!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139.5" customHeight="1">
      <c r="A14" s="129"/>
      <c r="B14" s="130" t="s">
        <v>19</v>
      </c>
      <c r="C14" s="294" t="s">
        <v>37</v>
      </c>
      <c r="D14" s="131"/>
      <c r="E14" s="191">
        <f>E17+E19+E39</f>
        <v>3712480.09</v>
      </c>
      <c r="F14" s="191">
        <f t="shared" ref="F14:V14" si="4">F17+F19+F39</f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0</v>
      </c>
      <c r="O14" s="191">
        <f t="shared" si="4"/>
        <v>0</v>
      </c>
      <c r="P14" s="191">
        <f t="shared" si="4"/>
        <v>0</v>
      </c>
      <c r="Q14" s="191">
        <f t="shared" si="4"/>
        <v>0</v>
      </c>
      <c r="R14" s="191">
        <f t="shared" si="4"/>
        <v>0</v>
      </c>
      <c r="S14" s="191">
        <f t="shared" si="4"/>
        <v>0</v>
      </c>
      <c r="T14" s="191">
        <f t="shared" si="4"/>
        <v>0</v>
      </c>
      <c r="U14" s="191">
        <f t="shared" si="4"/>
        <v>0</v>
      </c>
      <c r="V14" s="191">
        <f t="shared" si="4"/>
        <v>3712480.09</v>
      </c>
      <c r="W14" s="186">
        <f>U14*100/E14</f>
        <v>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37.5" hidden="1" customHeight="1">
      <c r="A15" s="78"/>
      <c r="B15" s="80"/>
      <c r="C15" s="87"/>
      <c r="D15" s="166"/>
      <c r="E15" s="168">
        <f>E16</f>
        <v>0</v>
      </c>
      <c r="F15" s="168">
        <f t="shared" ref="F15:V15" si="5">F16</f>
        <v>0</v>
      </c>
      <c r="G15" s="168">
        <f t="shared" si="5"/>
        <v>0</v>
      </c>
      <c r="H15" s="168">
        <f t="shared" si="5"/>
        <v>0</v>
      </c>
      <c r="I15" s="168">
        <f t="shared" si="5"/>
        <v>0</v>
      </c>
      <c r="J15" s="168">
        <f t="shared" si="5"/>
        <v>0</v>
      </c>
      <c r="K15" s="168">
        <f t="shared" si="5"/>
        <v>0</v>
      </c>
      <c r="L15" s="168">
        <f t="shared" si="5"/>
        <v>0</v>
      </c>
      <c r="M15" s="168">
        <f t="shared" si="5"/>
        <v>0</v>
      </c>
      <c r="N15" s="168">
        <f t="shared" si="5"/>
        <v>0</v>
      </c>
      <c r="O15" s="168">
        <f t="shared" si="5"/>
        <v>0</v>
      </c>
      <c r="P15" s="168">
        <f t="shared" si="5"/>
        <v>0</v>
      </c>
      <c r="Q15" s="168">
        <f t="shared" si="5"/>
        <v>0</v>
      </c>
      <c r="R15" s="168">
        <f t="shared" si="5"/>
        <v>0</v>
      </c>
      <c r="S15" s="168">
        <f t="shared" si="5"/>
        <v>0</v>
      </c>
      <c r="T15" s="168">
        <f t="shared" si="5"/>
        <v>0</v>
      </c>
      <c r="U15" s="168">
        <f t="shared" si="5"/>
        <v>0</v>
      </c>
      <c r="V15" s="168">
        <f t="shared" si="5"/>
        <v>0</v>
      </c>
      <c r="W15" s="186" t="e">
        <f t="shared" ref="W15:W19" si="6">U15*100/E15</f>
        <v>#DIV/0!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37.5" hidden="1" customHeight="1">
      <c r="A16" s="70"/>
      <c r="B16" s="77"/>
      <c r="C16" s="296"/>
      <c r="D16" s="283"/>
      <c r="E16" s="167"/>
      <c r="F16" s="194">
        <f>G16+T16</f>
        <v>0</v>
      </c>
      <c r="G16" s="195"/>
      <c r="H16" s="196"/>
      <c r="I16" s="197"/>
      <c r="J16" s="197"/>
      <c r="K16" s="197"/>
      <c r="L16" s="197"/>
      <c r="M16" s="198"/>
      <c r="N16" s="198"/>
      <c r="O16" s="198"/>
      <c r="P16" s="198"/>
      <c r="Q16" s="198"/>
      <c r="R16" s="199"/>
      <c r="S16" s="199"/>
      <c r="T16" s="183">
        <f>H16+I16+J16+K16</f>
        <v>0</v>
      </c>
      <c r="U16" s="200"/>
      <c r="V16" s="201">
        <f>E16-F16</f>
        <v>0</v>
      </c>
      <c r="W16" s="186" t="e">
        <f t="shared" si="6"/>
        <v>#DIV/0!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37.5" customHeight="1">
      <c r="A17" s="78"/>
      <c r="B17" s="352" t="s">
        <v>174</v>
      </c>
      <c r="C17" s="117" t="s">
        <v>145</v>
      </c>
      <c r="D17" s="351"/>
      <c r="E17" s="113">
        <f>E18</f>
        <v>1053127</v>
      </c>
      <c r="F17" s="359">
        <f>F18</f>
        <v>0</v>
      </c>
      <c r="G17" s="359">
        <f t="shared" ref="G17:V17" si="7">G18</f>
        <v>0</v>
      </c>
      <c r="H17" s="359">
        <f t="shared" si="7"/>
        <v>0</v>
      </c>
      <c r="I17" s="359">
        <f t="shared" si="7"/>
        <v>0</v>
      </c>
      <c r="J17" s="359">
        <f t="shared" si="7"/>
        <v>0</v>
      </c>
      <c r="K17" s="359">
        <f t="shared" si="7"/>
        <v>0</v>
      </c>
      <c r="L17" s="359">
        <f t="shared" si="7"/>
        <v>0</v>
      </c>
      <c r="M17" s="359">
        <f t="shared" si="7"/>
        <v>0</v>
      </c>
      <c r="N17" s="359">
        <f t="shared" si="7"/>
        <v>0</v>
      </c>
      <c r="O17" s="359">
        <f t="shared" si="7"/>
        <v>0</v>
      </c>
      <c r="P17" s="359">
        <f t="shared" si="7"/>
        <v>0</v>
      </c>
      <c r="Q17" s="359">
        <f t="shared" si="7"/>
        <v>0</v>
      </c>
      <c r="R17" s="359">
        <f t="shared" si="7"/>
        <v>0</v>
      </c>
      <c r="S17" s="359">
        <f t="shared" si="7"/>
        <v>0</v>
      </c>
      <c r="T17" s="359">
        <f t="shared" si="7"/>
        <v>0</v>
      </c>
      <c r="U17" s="359">
        <f t="shared" si="7"/>
        <v>0</v>
      </c>
      <c r="V17" s="359">
        <f t="shared" si="7"/>
        <v>1053127</v>
      </c>
      <c r="W17" s="186">
        <f t="shared" si="6"/>
        <v>0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37.5" customHeight="1">
      <c r="A18" s="70"/>
      <c r="B18" s="77"/>
      <c r="C18" s="296"/>
      <c r="D18" s="283" t="s">
        <v>175</v>
      </c>
      <c r="E18" s="167">
        <v>1053127</v>
      </c>
      <c r="F18" s="194">
        <f>G18+T18</f>
        <v>0</v>
      </c>
      <c r="G18" s="195"/>
      <c r="H18" s="196"/>
      <c r="I18" s="197"/>
      <c r="J18" s="197"/>
      <c r="K18" s="197"/>
      <c r="L18" s="197"/>
      <c r="M18" s="198"/>
      <c r="N18" s="198"/>
      <c r="O18" s="198"/>
      <c r="P18" s="198"/>
      <c r="Q18" s="198"/>
      <c r="R18" s="199"/>
      <c r="S18" s="199"/>
      <c r="T18" s="183">
        <f>H18+I18+J18+K18+L18+M18</f>
        <v>0</v>
      </c>
      <c r="U18" s="200"/>
      <c r="V18" s="201">
        <f>E18-F18</f>
        <v>1053127</v>
      </c>
      <c r="W18" s="186">
        <f t="shared" si="6"/>
        <v>0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57.75" customHeight="1">
      <c r="A19" s="78"/>
      <c r="B19" s="80" t="s">
        <v>38</v>
      </c>
      <c r="C19" s="318" t="s">
        <v>103</v>
      </c>
      <c r="D19" s="297"/>
      <c r="E19" s="113">
        <f>E20+E21</f>
        <v>2100000</v>
      </c>
      <c r="F19" s="113">
        <f t="shared" ref="F19:V19" si="8">F20+F21</f>
        <v>0</v>
      </c>
      <c r="G19" s="113">
        <f t="shared" si="8"/>
        <v>0</v>
      </c>
      <c r="H19" s="113">
        <f t="shared" si="8"/>
        <v>0</v>
      </c>
      <c r="I19" s="113">
        <f t="shared" si="8"/>
        <v>0</v>
      </c>
      <c r="J19" s="113">
        <f t="shared" si="8"/>
        <v>0</v>
      </c>
      <c r="K19" s="113">
        <f t="shared" si="8"/>
        <v>0</v>
      </c>
      <c r="L19" s="113">
        <f t="shared" si="8"/>
        <v>0</v>
      </c>
      <c r="M19" s="113">
        <f t="shared" si="8"/>
        <v>0</v>
      </c>
      <c r="N19" s="113">
        <f t="shared" si="8"/>
        <v>0</v>
      </c>
      <c r="O19" s="113">
        <f t="shared" si="8"/>
        <v>0</v>
      </c>
      <c r="P19" s="113">
        <f t="shared" si="8"/>
        <v>0</v>
      </c>
      <c r="Q19" s="113">
        <f t="shared" si="8"/>
        <v>0</v>
      </c>
      <c r="R19" s="113">
        <f t="shared" si="8"/>
        <v>0</v>
      </c>
      <c r="S19" s="113">
        <f t="shared" si="8"/>
        <v>0</v>
      </c>
      <c r="T19" s="113">
        <f t="shared" si="8"/>
        <v>0</v>
      </c>
      <c r="U19" s="113">
        <f t="shared" si="8"/>
        <v>0</v>
      </c>
      <c r="V19" s="113">
        <f t="shared" si="8"/>
        <v>2100000</v>
      </c>
      <c r="W19" s="186">
        <f t="shared" si="6"/>
        <v>0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60" customHeight="1">
      <c r="A20" s="70"/>
      <c r="B20" s="77" t="s">
        <v>49</v>
      </c>
      <c r="C20" s="121" t="s">
        <v>50</v>
      </c>
      <c r="D20" s="283" t="s">
        <v>89</v>
      </c>
      <c r="E20" s="167">
        <v>100000</v>
      </c>
      <c r="F20" s="179">
        <f>G20+T20</f>
        <v>0</v>
      </c>
      <c r="G20" s="183"/>
      <c r="H20" s="187"/>
      <c r="I20" s="202"/>
      <c r="J20" s="180"/>
      <c r="K20" s="180"/>
      <c r="L20" s="180"/>
      <c r="M20" s="180"/>
      <c r="N20" s="180"/>
      <c r="O20" s="180"/>
      <c r="P20" s="180"/>
      <c r="Q20" s="180"/>
      <c r="R20" s="183"/>
      <c r="S20" s="183"/>
      <c r="T20" s="183">
        <f>H20+I20+J20+K20+L20</f>
        <v>0</v>
      </c>
      <c r="U20" s="179"/>
      <c r="V20" s="201">
        <f>E20-F20</f>
        <v>100000</v>
      </c>
      <c r="W20" s="186">
        <f t="shared" ref="W20:W40" si="9">U20*100/E20</f>
        <v>0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41.25" customHeight="1">
      <c r="A21" s="70"/>
      <c r="B21" s="77" t="s">
        <v>20</v>
      </c>
      <c r="C21" s="319" t="s">
        <v>40</v>
      </c>
      <c r="D21" s="284" t="s">
        <v>102</v>
      </c>
      <c r="E21" s="167">
        <v>2000000</v>
      </c>
      <c r="F21" s="179">
        <f>G21+T21</f>
        <v>0</v>
      </c>
      <c r="G21" s="183"/>
      <c r="H21" s="187"/>
      <c r="I21" s="202"/>
      <c r="J21" s="180"/>
      <c r="K21" s="180"/>
      <c r="L21" s="180"/>
      <c r="M21" s="180"/>
      <c r="N21" s="180"/>
      <c r="O21" s="180"/>
      <c r="P21" s="180"/>
      <c r="Q21" s="180"/>
      <c r="R21" s="183"/>
      <c r="S21" s="183"/>
      <c r="T21" s="183">
        <f>H21+I21+J21+K21+L21</f>
        <v>0</v>
      </c>
      <c r="U21" s="179"/>
      <c r="V21" s="201">
        <f>E21-F21</f>
        <v>2000000</v>
      </c>
      <c r="W21" s="186">
        <f t="shared" si="9"/>
        <v>0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112.5" hidden="1" customHeight="1">
      <c r="A22" s="78"/>
      <c r="B22" s="80"/>
      <c r="C22" s="84"/>
      <c r="D22" s="164"/>
      <c r="E22" s="113">
        <f>E23</f>
        <v>0</v>
      </c>
      <c r="F22" s="113">
        <f t="shared" ref="F22:V22" si="10">F23</f>
        <v>0</v>
      </c>
      <c r="G22" s="113">
        <f t="shared" si="10"/>
        <v>0</v>
      </c>
      <c r="H22" s="113">
        <f t="shared" si="10"/>
        <v>0</v>
      </c>
      <c r="I22" s="113">
        <f t="shared" si="10"/>
        <v>0</v>
      </c>
      <c r="J22" s="113">
        <f t="shared" si="10"/>
        <v>0</v>
      </c>
      <c r="K22" s="113">
        <f t="shared" si="10"/>
        <v>0</v>
      </c>
      <c r="L22" s="113">
        <f t="shared" si="10"/>
        <v>0</v>
      </c>
      <c r="M22" s="113">
        <f t="shared" si="10"/>
        <v>0</v>
      </c>
      <c r="N22" s="113">
        <f t="shared" si="10"/>
        <v>0</v>
      </c>
      <c r="O22" s="113">
        <f t="shared" si="10"/>
        <v>0</v>
      </c>
      <c r="P22" s="113">
        <f t="shared" si="10"/>
        <v>0</v>
      </c>
      <c r="Q22" s="113">
        <f t="shared" si="10"/>
        <v>0</v>
      </c>
      <c r="R22" s="113">
        <f t="shared" si="10"/>
        <v>0</v>
      </c>
      <c r="S22" s="113">
        <f t="shared" si="10"/>
        <v>0</v>
      </c>
      <c r="T22" s="183">
        <f t="shared" ref="T22:T40" si="11">H22+I22+J22+K22+L22</f>
        <v>0</v>
      </c>
      <c r="U22" s="113">
        <f t="shared" si="10"/>
        <v>0</v>
      </c>
      <c r="V22" s="113">
        <f t="shared" si="10"/>
        <v>0</v>
      </c>
      <c r="W22" s="186" t="e">
        <f t="shared" si="9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112.5" hidden="1" customHeight="1">
      <c r="A23" s="70"/>
      <c r="B23" s="77"/>
      <c r="C23" s="115"/>
      <c r="D23" s="161"/>
      <c r="E23" s="167"/>
      <c r="F23" s="179">
        <f>G23+T23</f>
        <v>0</v>
      </c>
      <c r="G23" s="183"/>
      <c r="H23" s="187"/>
      <c r="I23" s="202"/>
      <c r="J23" s="180"/>
      <c r="K23" s="180"/>
      <c r="L23" s="180"/>
      <c r="M23" s="180"/>
      <c r="N23" s="180"/>
      <c r="O23" s="180"/>
      <c r="P23" s="180"/>
      <c r="Q23" s="180"/>
      <c r="R23" s="183"/>
      <c r="S23" s="183"/>
      <c r="T23" s="183">
        <f t="shared" si="11"/>
        <v>0</v>
      </c>
      <c r="U23" s="179"/>
      <c r="V23" s="201">
        <f>E23-F23</f>
        <v>0</v>
      </c>
      <c r="W23" s="186" t="e">
        <f t="shared" si="9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0.75" hidden="1" customHeight="1">
      <c r="A24" s="78"/>
      <c r="B24" s="80"/>
      <c r="C24" s="84"/>
      <c r="D24" s="164"/>
      <c r="E24" s="113">
        <f>E25</f>
        <v>0</v>
      </c>
      <c r="F24" s="113">
        <f t="shared" ref="F24:V24" si="12">F25</f>
        <v>0</v>
      </c>
      <c r="G24" s="113">
        <f t="shared" si="12"/>
        <v>0</v>
      </c>
      <c r="H24" s="113">
        <f t="shared" si="12"/>
        <v>0</v>
      </c>
      <c r="I24" s="113">
        <f t="shared" si="12"/>
        <v>0</v>
      </c>
      <c r="J24" s="113">
        <f t="shared" si="12"/>
        <v>0</v>
      </c>
      <c r="K24" s="113">
        <f t="shared" si="12"/>
        <v>0</v>
      </c>
      <c r="L24" s="113">
        <f t="shared" si="12"/>
        <v>0</v>
      </c>
      <c r="M24" s="113">
        <f t="shared" si="12"/>
        <v>0</v>
      </c>
      <c r="N24" s="113">
        <f t="shared" si="12"/>
        <v>0</v>
      </c>
      <c r="O24" s="113">
        <f t="shared" si="12"/>
        <v>0</v>
      </c>
      <c r="P24" s="113">
        <f t="shared" si="12"/>
        <v>0</v>
      </c>
      <c r="Q24" s="113">
        <f t="shared" si="12"/>
        <v>0</v>
      </c>
      <c r="R24" s="113">
        <f t="shared" si="12"/>
        <v>0</v>
      </c>
      <c r="S24" s="113">
        <f t="shared" si="12"/>
        <v>0</v>
      </c>
      <c r="T24" s="183">
        <f t="shared" si="11"/>
        <v>0</v>
      </c>
      <c r="U24" s="113">
        <f t="shared" si="12"/>
        <v>0</v>
      </c>
      <c r="V24" s="113">
        <f t="shared" si="12"/>
        <v>0</v>
      </c>
      <c r="W24" s="186" t="e">
        <f t="shared" si="9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87.75" hidden="1" customHeight="1">
      <c r="A25" s="70"/>
      <c r="B25" s="77"/>
      <c r="C25" s="170"/>
      <c r="D25" s="124"/>
      <c r="E25" s="167"/>
      <c r="F25" s="179">
        <f>G25+T25</f>
        <v>0</v>
      </c>
      <c r="G25" s="183"/>
      <c r="H25" s="187"/>
      <c r="I25" s="180"/>
      <c r="J25" s="180"/>
      <c r="K25" s="180"/>
      <c r="L25" s="180"/>
      <c r="M25" s="180"/>
      <c r="N25" s="180"/>
      <c r="O25" s="180"/>
      <c r="P25" s="180"/>
      <c r="Q25" s="180"/>
      <c r="R25" s="183"/>
      <c r="S25" s="183"/>
      <c r="T25" s="183">
        <f t="shared" si="11"/>
        <v>0</v>
      </c>
      <c r="U25" s="201"/>
      <c r="V25" s="201">
        <f>E25-F25</f>
        <v>0</v>
      </c>
      <c r="W25" s="186" t="e">
        <f t="shared" si="9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48.75" hidden="1" customHeight="1">
      <c r="A26" s="78"/>
      <c r="B26" s="80" t="s">
        <v>38</v>
      </c>
      <c r="C26" s="117" t="s">
        <v>39</v>
      </c>
      <c r="D26" s="119" t="s">
        <v>39</v>
      </c>
      <c r="E26" s="113">
        <f>E30+E27+E28+E31+E32+E33+E34+E29+E35</f>
        <v>0</v>
      </c>
      <c r="F26" s="113">
        <f t="shared" ref="F26:V26" si="13">F30+F27+F28+F31+F32+F33+F34+F29+F35</f>
        <v>0</v>
      </c>
      <c r="G26" s="113">
        <f t="shared" si="13"/>
        <v>0</v>
      </c>
      <c r="H26" s="113">
        <f t="shared" si="13"/>
        <v>0</v>
      </c>
      <c r="I26" s="113">
        <f t="shared" si="13"/>
        <v>0</v>
      </c>
      <c r="J26" s="113">
        <f t="shared" si="13"/>
        <v>0</v>
      </c>
      <c r="K26" s="113">
        <f t="shared" si="13"/>
        <v>0</v>
      </c>
      <c r="L26" s="113">
        <f t="shared" si="13"/>
        <v>0</v>
      </c>
      <c r="M26" s="113">
        <f t="shared" si="13"/>
        <v>0</v>
      </c>
      <c r="N26" s="113">
        <f t="shared" si="13"/>
        <v>0</v>
      </c>
      <c r="O26" s="113">
        <f t="shared" si="13"/>
        <v>0</v>
      </c>
      <c r="P26" s="113">
        <f t="shared" si="13"/>
        <v>0</v>
      </c>
      <c r="Q26" s="113">
        <f t="shared" si="13"/>
        <v>0</v>
      </c>
      <c r="R26" s="113">
        <f t="shared" si="13"/>
        <v>0</v>
      </c>
      <c r="S26" s="113">
        <f t="shared" si="13"/>
        <v>0</v>
      </c>
      <c r="T26" s="183">
        <f t="shared" si="11"/>
        <v>0</v>
      </c>
      <c r="U26" s="113">
        <f t="shared" si="13"/>
        <v>0</v>
      </c>
      <c r="V26" s="113">
        <f t="shared" si="13"/>
        <v>0</v>
      </c>
      <c r="W26" s="186" t="e">
        <f t="shared" si="9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69" hidden="1" customHeight="1">
      <c r="A27" s="143"/>
      <c r="B27" s="146" t="s">
        <v>49</v>
      </c>
      <c r="C27" s="144" t="s">
        <v>50</v>
      </c>
      <c r="D27" s="125"/>
      <c r="E27" s="145"/>
      <c r="F27" s="179">
        <f t="shared" ref="F27:F33" si="14">G27+T27</f>
        <v>0</v>
      </c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83">
        <f t="shared" si="11"/>
        <v>0</v>
      </c>
      <c r="U27" s="145"/>
      <c r="V27" s="145">
        <f t="shared" ref="V27:V35" si="15">E27-F27</f>
        <v>0</v>
      </c>
      <c r="W27" s="186" t="e">
        <f t="shared" si="9"/>
        <v>#DIV/0!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65.25" hidden="1" customHeight="1">
      <c r="A28" s="143"/>
      <c r="B28" s="146" t="s">
        <v>49</v>
      </c>
      <c r="C28" s="144" t="s">
        <v>50</v>
      </c>
      <c r="D28" s="125"/>
      <c r="E28" s="145"/>
      <c r="F28" s="179">
        <f t="shared" si="14"/>
        <v>0</v>
      </c>
      <c r="G28" s="145"/>
      <c r="H28" s="145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83">
        <f t="shared" si="11"/>
        <v>0</v>
      </c>
      <c r="U28" s="145"/>
      <c r="V28" s="145">
        <f t="shared" si="15"/>
        <v>0</v>
      </c>
      <c r="W28" s="186" t="e">
        <f t="shared" si="9"/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77.25" hidden="1" customHeight="1">
      <c r="A29" s="143"/>
      <c r="B29" s="146" t="s">
        <v>49</v>
      </c>
      <c r="C29" s="144" t="s">
        <v>50</v>
      </c>
      <c r="D29" s="127"/>
      <c r="E29" s="145"/>
      <c r="F29" s="179">
        <f t="shared" si="14"/>
        <v>0</v>
      </c>
      <c r="G29" s="145"/>
      <c r="H29" s="145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83">
        <f t="shared" si="11"/>
        <v>0</v>
      </c>
      <c r="U29" s="145"/>
      <c r="V29" s="145">
        <f t="shared" si="15"/>
        <v>0</v>
      </c>
      <c r="W29" s="186" t="e">
        <f t="shared" si="9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57.75" hidden="1" customHeight="1">
      <c r="A30" s="143"/>
      <c r="B30" s="77" t="s">
        <v>20</v>
      </c>
      <c r="C30" s="115" t="s">
        <v>40</v>
      </c>
      <c r="D30" s="125"/>
      <c r="E30" s="120"/>
      <c r="F30" s="179">
        <f t="shared" si="14"/>
        <v>0</v>
      </c>
      <c r="G30" s="145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83">
        <f t="shared" si="11"/>
        <v>0</v>
      </c>
      <c r="U30" s="145"/>
      <c r="V30" s="145">
        <f t="shared" si="15"/>
        <v>0</v>
      </c>
      <c r="W30" s="186" t="e">
        <f t="shared" si="9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60" hidden="1" customHeight="1">
      <c r="A31" s="143"/>
      <c r="B31" s="146" t="s">
        <v>20</v>
      </c>
      <c r="C31" s="115" t="s">
        <v>40</v>
      </c>
      <c r="D31" s="125"/>
      <c r="E31" s="145"/>
      <c r="F31" s="179">
        <f t="shared" si="14"/>
        <v>0</v>
      </c>
      <c r="G31" s="145"/>
      <c r="H31" s="145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83">
        <f t="shared" si="11"/>
        <v>0</v>
      </c>
      <c r="U31" s="145"/>
      <c r="V31" s="145">
        <f t="shared" si="15"/>
        <v>0</v>
      </c>
      <c r="W31" s="186" t="e">
        <f t="shared" si="9"/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206.25" hidden="1" customHeight="1">
      <c r="A32" s="143"/>
      <c r="B32" s="146" t="s">
        <v>20</v>
      </c>
      <c r="C32" s="115" t="s">
        <v>40</v>
      </c>
      <c r="D32" s="125"/>
      <c r="E32" s="145"/>
      <c r="F32" s="179">
        <f t="shared" si="14"/>
        <v>0</v>
      </c>
      <c r="G32" s="145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83">
        <f t="shared" si="11"/>
        <v>0</v>
      </c>
      <c r="U32" s="145"/>
      <c r="V32" s="145">
        <f t="shared" si="15"/>
        <v>0</v>
      </c>
      <c r="W32" s="186" t="e">
        <f t="shared" si="9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85.5" hidden="1" customHeight="1">
      <c r="A33" s="143"/>
      <c r="B33" s="146" t="s">
        <v>20</v>
      </c>
      <c r="C33" s="115" t="s">
        <v>40</v>
      </c>
      <c r="D33" s="125"/>
      <c r="E33" s="145"/>
      <c r="F33" s="179">
        <f t="shared" si="14"/>
        <v>0</v>
      </c>
      <c r="G33" s="145"/>
      <c r="H33" s="145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83">
        <f t="shared" si="11"/>
        <v>0</v>
      </c>
      <c r="U33" s="145"/>
      <c r="V33" s="145">
        <f t="shared" si="15"/>
        <v>0</v>
      </c>
      <c r="W33" s="186" t="e">
        <f t="shared" si="9"/>
        <v>#DIV/0!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63" hidden="1" customHeight="1">
      <c r="A34" s="70"/>
      <c r="B34" s="39">
        <v>3142</v>
      </c>
      <c r="C34" s="115" t="s">
        <v>40</v>
      </c>
      <c r="D34" s="125"/>
      <c r="E34" s="147"/>
      <c r="F34" s="179">
        <f>G34+T34</f>
        <v>0</v>
      </c>
      <c r="G34" s="183"/>
      <c r="H34" s="187"/>
      <c r="I34" s="180"/>
      <c r="J34" s="180"/>
      <c r="K34" s="180"/>
      <c r="L34" s="180"/>
      <c r="M34" s="180"/>
      <c r="N34" s="180"/>
      <c r="O34" s="180"/>
      <c r="P34" s="180"/>
      <c r="Q34" s="180"/>
      <c r="R34" s="183"/>
      <c r="S34" s="183"/>
      <c r="T34" s="183">
        <f t="shared" si="11"/>
        <v>0</v>
      </c>
      <c r="U34" s="179"/>
      <c r="V34" s="145">
        <f t="shared" si="15"/>
        <v>0</v>
      </c>
      <c r="W34" s="186" t="e">
        <f t="shared" si="9"/>
        <v>#DIV/0!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111.75" hidden="1" customHeight="1">
      <c r="A35" s="70"/>
      <c r="B35" s="39">
        <v>3132</v>
      </c>
      <c r="C35" s="144" t="s">
        <v>0</v>
      </c>
      <c r="D35" s="171"/>
      <c r="E35" s="145"/>
      <c r="F35" s="179">
        <f>G35+T35</f>
        <v>0</v>
      </c>
      <c r="G35" s="183"/>
      <c r="H35" s="187"/>
      <c r="I35" s="180"/>
      <c r="J35" s="180"/>
      <c r="K35" s="180"/>
      <c r="L35" s="180"/>
      <c r="M35" s="180"/>
      <c r="N35" s="180"/>
      <c r="O35" s="180"/>
      <c r="P35" s="180"/>
      <c r="Q35" s="180"/>
      <c r="R35" s="183"/>
      <c r="S35" s="183"/>
      <c r="T35" s="183">
        <f t="shared" si="11"/>
        <v>0</v>
      </c>
      <c r="U35" s="179"/>
      <c r="V35" s="145">
        <f t="shared" si="15"/>
        <v>0</v>
      </c>
      <c r="W35" s="186" t="e">
        <f t="shared" si="9"/>
        <v>#DIV/0!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96.75" hidden="1" customHeight="1">
      <c r="A36" s="78"/>
      <c r="B36" s="86">
        <v>1217361</v>
      </c>
      <c r="C36" s="87" t="s">
        <v>31</v>
      </c>
      <c r="D36" s="148"/>
      <c r="E36" s="113">
        <f>E38+E37</f>
        <v>0</v>
      </c>
      <c r="F36" s="113">
        <f t="shared" ref="F36:S36" si="16">F38+F37</f>
        <v>0</v>
      </c>
      <c r="G36" s="113">
        <f t="shared" si="16"/>
        <v>0</v>
      </c>
      <c r="H36" s="113">
        <f t="shared" si="16"/>
        <v>0</v>
      </c>
      <c r="I36" s="113">
        <f t="shared" si="16"/>
        <v>0</v>
      </c>
      <c r="J36" s="113">
        <f t="shared" si="16"/>
        <v>0</v>
      </c>
      <c r="K36" s="113">
        <f t="shared" si="16"/>
        <v>0</v>
      </c>
      <c r="L36" s="113">
        <f t="shared" si="16"/>
        <v>0</v>
      </c>
      <c r="M36" s="113">
        <f t="shared" si="16"/>
        <v>0</v>
      </c>
      <c r="N36" s="113">
        <f t="shared" si="16"/>
        <v>0</v>
      </c>
      <c r="O36" s="113">
        <f t="shared" si="16"/>
        <v>0</v>
      </c>
      <c r="P36" s="113">
        <f t="shared" si="16"/>
        <v>0</v>
      </c>
      <c r="Q36" s="113">
        <f t="shared" si="16"/>
        <v>0</v>
      </c>
      <c r="R36" s="113">
        <f t="shared" si="16"/>
        <v>0</v>
      </c>
      <c r="S36" s="113">
        <f t="shared" si="16"/>
        <v>0</v>
      </c>
      <c r="T36" s="183">
        <f t="shared" si="11"/>
        <v>0</v>
      </c>
      <c r="U36" s="113">
        <f>U38+U37</f>
        <v>0</v>
      </c>
      <c r="V36" s="113">
        <f>V38+V37</f>
        <v>0</v>
      </c>
      <c r="W36" s="186" t="e">
        <f t="shared" si="9"/>
        <v>#DIV/0!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96.75" hidden="1" customHeight="1">
      <c r="A37" s="143"/>
      <c r="B37" s="20">
        <v>3122</v>
      </c>
      <c r="C37" s="19" t="s">
        <v>27</v>
      </c>
      <c r="D37" s="100"/>
      <c r="E37" s="213"/>
      <c r="F37" s="179">
        <f>G37+T37</f>
        <v>0</v>
      </c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83">
        <f t="shared" si="11"/>
        <v>0</v>
      </c>
      <c r="U37" s="145">
        <v>0</v>
      </c>
      <c r="V37" s="180">
        <f>E37-F37</f>
        <v>0</v>
      </c>
      <c r="W37" s="186" t="e">
        <f t="shared" si="9"/>
        <v>#DIV/0!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106.5" hidden="1" customHeight="1">
      <c r="A38" s="143"/>
      <c r="B38" s="149">
        <v>3142</v>
      </c>
      <c r="C38" s="172" t="s">
        <v>40</v>
      </c>
      <c r="D38" s="124"/>
      <c r="E38" s="145"/>
      <c r="F38" s="179">
        <f>G38+T38</f>
        <v>0</v>
      </c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3">
        <f t="shared" si="11"/>
        <v>0</v>
      </c>
      <c r="U38" s="180"/>
      <c r="V38" s="180">
        <f>E38-F38</f>
        <v>0</v>
      </c>
      <c r="W38" s="186" t="e">
        <f t="shared" si="9"/>
        <v>#DIV/0!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119.25" customHeight="1">
      <c r="A39" s="78"/>
      <c r="B39" s="354">
        <v>1217461</v>
      </c>
      <c r="C39" s="87" t="s">
        <v>64</v>
      </c>
      <c r="D39" s="353"/>
      <c r="E39" s="113">
        <f>E40</f>
        <v>559353.09</v>
      </c>
      <c r="F39" s="358">
        <f>F40</f>
        <v>0</v>
      </c>
      <c r="G39" s="358">
        <f t="shared" ref="G39:V39" si="17">G40</f>
        <v>0</v>
      </c>
      <c r="H39" s="358">
        <f t="shared" si="17"/>
        <v>0</v>
      </c>
      <c r="I39" s="358">
        <f t="shared" si="17"/>
        <v>0</v>
      </c>
      <c r="J39" s="358">
        <f t="shared" si="17"/>
        <v>0</v>
      </c>
      <c r="K39" s="358">
        <f t="shared" si="17"/>
        <v>0</v>
      </c>
      <c r="L39" s="358">
        <f t="shared" si="17"/>
        <v>0</v>
      </c>
      <c r="M39" s="358">
        <f t="shared" si="17"/>
        <v>0</v>
      </c>
      <c r="N39" s="358">
        <f t="shared" si="17"/>
        <v>0</v>
      </c>
      <c r="O39" s="358">
        <f t="shared" si="17"/>
        <v>0</v>
      </c>
      <c r="P39" s="358">
        <f t="shared" si="17"/>
        <v>0</v>
      </c>
      <c r="Q39" s="358">
        <f t="shared" si="17"/>
        <v>0</v>
      </c>
      <c r="R39" s="358">
        <f t="shared" si="17"/>
        <v>0</v>
      </c>
      <c r="S39" s="358">
        <f t="shared" si="17"/>
        <v>0</v>
      </c>
      <c r="T39" s="358">
        <f t="shared" si="17"/>
        <v>0</v>
      </c>
      <c r="U39" s="358">
        <f t="shared" si="17"/>
        <v>0</v>
      </c>
      <c r="V39" s="358">
        <f t="shared" si="17"/>
        <v>559353.09</v>
      </c>
      <c r="W39" s="186">
        <f t="shared" si="9"/>
        <v>0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ht="52.5" customHeight="1">
      <c r="A40" s="143"/>
      <c r="B40" s="73">
        <v>3132</v>
      </c>
      <c r="C40" s="121" t="s">
        <v>0</v>
      </c>
      <c r="D40" s="283" t="s">
        <v>176</v>
      </c>
      <c r="E40" s="145">
        <v>559353.09</v>
      </c>
      <c r="F40" s="179">
        <f>G40+T40</f>
        <v>0</v>
      </c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3">
        <f t="shared" si="11"/>
        <v>0</v>
      </c>
      <c r="U40" s="180"/>
      <c r="V40" s="180">
        <f>E40-F40</f>
        <v>559353.09</v>
      </c>
      <c r="W40" s="186">
        <f t="shared" si="9"/>
        <v>0</v>
      </c>
      <c r="X40" s="40"/>
      <c r="Y40" s="40"/>
      <c r="Z40" s="40"/>
      <c r="AA40" s="40"/>
      <c r="AB40" s="40"/>
      <c r="AC40" s="40"/>
      <c r="AD40" s="40"/>
      <c r="AE40" s="16"/>
      <c r="AF40" s="16"/>
      <c r="AG40" s="16"/>
      <c r="AH40" s="16"/>
      <c r="AI40" s="16"/>
      <c r="AJ40" s="16"/>
    </row>
    <row r="41" spans="1:36" ht="39" customHeight="1">
      <c r="A41" s="138"/>
      <c r="B41" s="139"/>
      <c r="C41" s="140"/>
      <c r="D41" s="142" t="s">
        <v>13</v>
      </c>
      <c r="E41" s="203">
        <f t="shared" ref="E41:V41" si="18">E10+E14</f>
        <v>3712480.09</v>
      </c>
      <c r="F41" s="203">
        <f t="shared" si="18"/>
        <v>0</v>
      </c>
      <c r="G41" s="203">
        <f t="shared" si="18"/>
        <v>0</v>
      </c>
      <c r="H41" s="203">
        <f t="shared" si="18"/>
        <v>0</v>
      </c>
      <c r="I41" s="203">
        <f t="shared" si="18"/>
        <v>0</v>
      </c>
      <c r="J41" s="203">
        <f t="shared" si="18"/>
        <v>0</v>
      </c>
      <c r="K41" s="203">
        <f t="shared" si="18"/>
        <v>0</v>
      </c>
      <c r="L41" s="203">
        <f t="shared" si="18"/>
        <v>0</v>
      </c>
      <c r="M41" s="203">
        <f t="shared" si="18"/>
        <v>0</v>
      </c>
      <c r="N41" s="203">
        <f t="shared" si="18"/>
        <v>0</v>
      </c>
      <c r="O41" s="203">
        <f t="shared" si="18"/>
        <v>0</v>
      </c>
      <c r="P41" s="203">
        <f t="shared" si="18"/>
        <v>0</v>
      </c>
      <c r="Q41" s="203">
        <f t="shared" si="18"/>
        <v>0</v>
      </c>
      <c r="R41" s="203">
        <f t="shared" si="18"/>
        <v>0</v>
      </c>
      <c r="S41" s="203">
        <f t="shared" si="18"/>
        <v>0</v>
      </c>
      <c r="T41" s="203">
        <f t="shared" si="18"/>
        <v>0</v>
      </c>
      <c r="U41" s="203">
        <f t="shared" si="18"/>
        <v>0</v>
      </c>
      <c r="V41" s="203">
        <f t="shared" si="18"/>
        <v>3712480.09</v>
      </c>
      <c r="W41" s="186">
        <f t="shared" ref="W41:W65" si="19">U41*100/E41</f>
        <v>0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48.75" customHeight="1">
      <c r="A42" s="129"/>
      <c r="B42" s="132" t="s">
        <v>21</v>
      </c>
      <c r="C42" s="256" t="s">
        <v>104</v>
      </c>
      <c r="D42" s="133"/>
      <c r="E42" s="204">
        <f>E43+E45+E51+E56+E59+E63+E71+E73+E75+E77</f>
        <v>11823377.5</v>
      </c>
      <c r="F42" s="204">
        <f t="shared" ref="F42:V42" si="20">F43+F45+F51+F56+F59+F63+F71+F73+F75+F77</f>
        <v>20280</v>
      </c>
      <c r="G42" s="204">
        <f t="shared" si="20"/>
        <v>20280</v>
      </c>
      <c r="H42" s="204">
        <f t="shared" si="20"/>
        <v>0</v>
      </c>
      <c r="I42" s="204">
        <f t="shared" si="20"/>
        <v>0</v>
      </c>
      <c r="J42" s="204">
        <f t="shared" si="20"/>
        <v>0</v>
      </c>
      <c r="K42" s="204">
        <f t="shared" si="20"/>
        <v>0</v>
      </c>
      <c r="L42" s="204">
        <f t="shared" si="20"/>
        <v>0</v>
      </c>
      <c r="M42" s="204">
        <f t="shared" si="20"/>
        <v>0</v>
      </c>
      <c r="N42" s="204">
        <f t="shared" si="20"/>
        <v>0</v>
      </c>
      <c r="O42" s="204">
        <f t="shared" si="20"/>
        <v>0</v>
      </c>
      <c r="P42" s="204">
        <f t="shared" si="20"/>
        <v>0</v>
      </c>
      <c r="Q42" s="204">
        <f t="shared" si="20"/>
        <v>0</v>
      </c>
      <c r="R42" s="204">
        <f t="shared" si="20"/>
        <v>0</v>
      </c>
      <c r="S42" s="204">
        <f t="shared" si="20"/>
        <v>0</v>
      </c>
      <c r="T42" s="204">
        <f t="shared" si="20"/>
        <v>0</v>
      </c>
      <c r="U42" s="204">
        <f t="shared" si="20"/>
        <v>20280</v>
      </c>
      <c r="V42" s="204">
        <f t="shared" si="20"/>
        <v>11803097.5</v>
      </c>
      <c r="W42" s="186">
        <f t="shared" si="19"/>
        <v>0.17152459185203212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92.25" customHeight="1">
      <c r="A43" s="64"/>
      <c r="B43" s="65" t="s">
        <v>66</v>
      </c>
      <c r="C43" s="87" t="s">
        <v>22</v>
      </c>
      <c r="D43" s="63"/>
      <c r="E43" s="205">
        <f>E44</f>
        <v>100000</v>
      </c>
      <c r="F43" s="205">
        <f t="shared" ref="F43:V43" si="21">F44</f>
        <v>0</v>
      </c>
      <c r="G43" s="205">
        <f t="shared" si="21"/>
        <v>0</v>
      </c>
      <c r="H43" s="205">
        <f t="shared" si="21"/>
        <v>0</v>
      </c>
      <c r="I43" s="206">
        <f t="shared" si="21"/>
        <v>0</v>
      </c>
      <c r="J43" s="206">
        <f t="shared" si="21"/>
        <v>0</v>
      </c>
      <c r="K43" s="206">
        <f t="shared" si="21"/>
        <v>0</v>
      </c>
      <c r="L43" s="206">
        <f t="shared" si="21"/>
        <v>0</v>
      </c>
      <c r="M43" s="206">
        <f t="shared" si="21"/>
        <v>0</v>
      </c>
      <c r="N43" s="206">
        <f t="shared" si="21"/>
        <v>0</v>
      </c>
      <c r="O43" s="206">
        <f t="shared" si="21"/>
        <v>0</v>
      </c>
      <c r="P43" s="206">
        <f t="shared" si="21"/>
        <v>0</v>
      </c>
      <c r="Q43" s="206">
        <f t="shared" si="21"/>
        <v>0</v>
      </c>
      <c r="R43" s="206">
        <f t="shared" si="21"/>
        <v>0</v>
      </c>
      <c r="S43" s="206">
        <f t="shared" si="21"/>
        <v>0</v>
      </c>
      <c r="T43" s="205">
        <f t="shared" si="21"/>
        <v>0</v>
      </c>
      <c r="U43" s="205">
        <f t="shared" si="21"/>
        <v>0</v>
      </c>
      <c r="V43" s="205">
        <f t="shared" si="21"/>
        <v>100000</v>
      </c>
      <c r="W43" s="186">
        <f t="shared" si="19"/>
        <v>0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s="76" customFormat="1" ht="48" customHeight="1">
      <c r="A44" s="43"/>
      <c r="B44" s="42" t="s">
        <v>11</v>
      </c>
      <c r="C44" s="19" t="s">
        <v>1</v>
      </c>
      <c r="D44" s="284" t="s">
        <v>105</v>
      </c>
      <c r="E44" s="207">
        <v>100000</v>
      </c>
      <c r="F44" s="187">
        <f>G44+T44</f>
        <v>0</v>
      </c>
      <c r="G44" s="187"/>
      <c r="H44" s="209"/>
      <c r="I44" s="210"/>
      <c r="J44" s="209"/>
      <c r="K44" s="209"/>
      <c r="L44" s="209"/>
      <c r="M44" s="209"/>
      <c r="N44" s="209"/>
      <c r="O44" s="209"/>
      <c r="P44" s="211"/>
      <c r="Q44" s="211"/>
      <c r="R44" s="211"/>
      <c r="S44" s="211"/>
      <c r="T44" s="209">
        <f>H44+I44+J44+K44+L44+M44+N44</f>
        <v>0</v>
      </c>
      <c r="U44" s="179"/>
      <c r="V44" s="201">
        <f>E44-F44</f>
        <v>100000</v>
      </c>
      <c r="W44" s="186">
        <f t="shared" si="19"/>
        <v>0</v>
      </c>
      <c r="X44" s="45"/>
      <c r="Y44" s="45"/>
      <c r="Z44" s="45"/>
      <c r="AA44" s="45"/>
      <c r="AB44" s="45"/>
      <c r="AC44" s="45"/>
      <c r="AD44" s="45"/>
      <c r="AE44" s="75"/>
      <c r="AF44" s="75"/>
      <c r="AG44" s="75"/>
      <c r="AH44" s="75"/>
      <c r="AI44" s="75"/>
      <c r="AJ44" s="75"/>
    </row>
    <row r="45" spans="1:36" s="153" customFormat="1" ht="87.75" customHeight="1">
      <c r="A45" s="78"/>
      <c r="B45" s="163" t="s">
        <v>53</v>
      </c>
      <c r="C45" s="87" t="s">
        <v>51</v>
      </c>
      <c r="D45" s="151"/>
      <c r="E45" s="212">
        <f>E46+E49+E50</f>
        <v>5259637.5</v>
      </c>
      <c r="F45" s="212">
        <f t="shared" ref="F45:V45" si="22">F46+F49+F50</f>
        <v>0</v>
      </c>
      <c r="G45" s="212">
        <f t="shared" si="22"/>
        <v>0</v>
      </c>
      <c r="H45" s="212">
        <f t="shared" si="22"/>
        <v>0</v>
      </c>
      <c r="I45" s="212">
        <f t="shared" si="22"/>
        <v>0</v>
      </c>
      <c r="J45" s="212">
        <f t="shared" si="22"/>
        <v>0</v>
      </c>
      <c r="K45" s="212">
        <f t="shared" si="22"/>
        <v>0</v>
      </c>
      <c r="L45" s="212">
        <f t="shared" si="22"/>
        <v>0</v>
      </c>
      <c r="M45" s="212">
        <f t="shared" si="22"/>
        <v>0</v>
      </c>
      <c r="N45" s="212">
        <f t="shared" si="22"/>
        <v>0</v>
      </c>
      <c r="O45" s="212">
        <f t="shared" si="22"/>
        <v>0</v>
      </c>
      <c r="P45" s="212">
        <f t="shared" si="22"/>
        <v>0</v>
      </c>
      <c r="Q45" s="212">
        <f t="shared" si="22"/>
        <v>0</v>
      </c>
      <c r="R45" s="212">
        <f t="shared" si="22"/>
        <v>0</v>
      </c>
      <c r="S45" s="212">
        <f t="shared" si="22"/>
        <v>0</v>
      </c>
      <c r="T45" s="212">
        <f t="shared" si="22"/>
        <v>0</v>
      </c>
      <c r="U45" s="212">
        <f t="shared" si="22"/>
        <v>0</v>
      </c>
      <c r="V45" s="212">
        <f t="shared" si="22"/>
        <v>5259637.5</v>
      </c>
      <c r="W45" s="186">
        <f t="shared" si="19"/>
        <v>0</v>
      </c>
      <c r="X45" s="150"/>
      <c r="Y45" s="150"/>
      <c r="Z45" s="150"/>
      <c r="AA45" s="150"/>
      <c r="AB45" s="150"/>
      <c r="AC45" s="150"/>
      <c r="AD45" s="150"/>
      <c r="AE45" s="152"/>
      <c r="AF45" s="152"/>
      <c r="AG45" s="152"/>
      <c r="AH45" s="152"/>
      <c r="AI45" s="152"/>
      <c r="AJ45" s="152"/>
    </row>
    <row r="46" spans="1:36" s="76" customFormat="1" ht="129.75" customHeight="1">
      <c r="A46" s="43"/>
      <c r="B46" s="71">
        <v>3210</v>
      </c>
      <c r="C46" s="121" t="s">
        <v>43</v>
      </c>
      <c r="D46" s="299" t="s">
        <v>106</v>
      </c>
      <c r="E46" s="207">
        <v>4500000</v>
      </c>
      <c r="F46" s="187">
        <f>G46+T46</f>
        <v>0</v>
      </c>
      <c r="G46" s="187"/>
      <c r="H46" s="209"/>
      <c r="I46" s="210"/>
      <c r="J46" s="209"/>
      <c r="K46" s="209"/>
      <c r="L46" s="209"/>
      <c r="M46" s="209"/>
      <c r="N46" s="209"/>
      <c r="O46" s="209"/>
      <c r="P46" s="211"/>
      <c r="Q46" s="211"/>
      <c r="R46" s="211"/>
      <c r="S46" s="211"/>
      <c r="T46" s="209">
        <f>H46+I46+J46+K46+L46+M46+N46</f>
        <v>0</v>
      </c>
      <c r="U46" s="179"/>
      <c r="V46" s="201">
        <f>E46-F46</f>
        <v>4500000</v>
      </c>
      <c r="W46" s="186">
        <f t="shared" si="19"/>
        <v>0</v>
      </c>
      <c r="X46" s="45"/>
      <c r="Y46" s="45"/>
      <c r="Z46" s="45"/>
      <c r="AA46" s="45"/>
      <c r="AB46" s="45"/>
      <c r="AC46" s="45"/>
      <c r="AD46" s="45"/>
      <c r="AE46" s="75"/>
      <c r="AF46" s="75"/>
      <c r="AG46" s="75"/>
      <c r="AH46" s="75"/>
      <c r="AI46" s="75"/>
      <c r="AJ46" s="75"/>
    </row>
    <row r="47" spans="1:36" s="76" customFormat="1" ht="48.75" hidden="1" customHeight="1">
      <c r="A47" s="43"/>
      <c r="B47" s="159">
        <v>3210</v>
      </c>
      <c r="C47" s="121" t="s">
        <v>43</v>
      </c>
      <c r="D47" s="158"/>
      <c r="E47" s="207"/>
      <c r="F47" s="187">
        <f t="shared" ref="F47:F50" si="23">G47+T47</f>
        <v>0</v>
      </c>
      <c r="G47" s="187"/>
      <c r="H47" s="209"/>
      <c r="I47" s="210"/>
      <c r="J47" s="209"/>
      <c r="K47" s="209"/>
      <c r="L47" s="209"/>
      <c r="M47" s="209"/>
      <c r="N47" s="209"/>
      <c r="O47" s="209"/>
      <c r="P47" s="211"/>
      <c r="Q47" s="211"/>
      <c r="R47" s="211"/>
      <c r="S47" s="211"/>
      <c r="T47" s="209">
        <f t="shared" ref="T47:T50" si="24">H47+I47+J47+K47+L47+M47+N47</f>
        <v>0</v>
      </c>
      <c r="U47" s="253"/>
      <c r="V47" s="201">
        <f t="shared" ref="V47:V50" si="25">E47-F47</f>
        <v>0</v>
      </c>
      <c r="W47" s="186" t="e">
        <f t="shared" si="19"/>
        <v>#DIV/0!</v>
      </c>
      <c r="X47" s="45"/>
      <c r="Y47" s="45"/>
      <c r="Z47" s="45"/>
      <c r="AA47" s="45"/>
      <c r="AB47" s="45"/>
      <c r="AC47" s="45"/>
      <c r="AD47" s="45"/>
      <c r="AE47" s="75"/>
      <c r="AF47" s="75"/>
      <c r="AG47" s="75"/>
      <c r="AH47" s="75"/>
      <c r="AI47" s="75"/>
      <c r="AJ47" s="75"/>
    </row>
    <row r="48" spans="1:36" s="76" customFormat="1" ht="278.25" hidden="1" customHeight="1">
      <c r="A48" s="43"/>
      <c r="B48" s="71">
        <v>3210</v>
      </c>
      <c r="C48" s="121" t="s">
        <v>43</v>
      </c>
      <c r="D48" s="157"/>
      <c r="E48" s="207"/>
      <c r="F48" s="187">
        <f t="shared" si="23"/>
        <v>0</v>
      </c>
      <c r="G48" s="187"/>
      <c r="H48" s="209"/>
      <c r="I48" s="210"/>
      <c r="J48" s="209"/>
      <c r="K48" s="209"/>
      <c r="L48" s="209"/>
      <c r="M48" s="209"/>
      <c r="N48" s="209"/>
      <c r="O48" s="209"/>
      <c r="P48" s="211"/>
      <c r="Q48" s="211"/>
      <c r="R48" s="211"/>
      <c r="S48" s="211"/>
      <c r="T48" s="209">
        <f t="shared" si="24"/>
        <v>0</v>
      </c>
      <c r="U48" s="253"/>
      <c r="V48" s="201">
        <f t="shared" si="25"/>
        <v>0</v>
      </c>
      <c r="W48" s="186" t="e">
        <f t="shared" si="19"/>
        <v>#DIV/0!</v>
      </c>
      <c r="X48" s="45"/>
      <c r="Y48" s="45"/>
      <c r="Z48" s="45"/>
      <c r="AA48" s="45"/>
      <c r="AB48" s="45"/>
      <c r="AC48" s="45"/>
      <c r="AD48" s="45"/>
      <c r="AE48" s="75"/>
      <c r="AF48" s="75"/>
      <c r="AG48" s="75"/>
      <c r="AH48" s="75"/>
      <c r="AI48" s="75"/>
      <c r="AJ48" s="75"/>
    </row>
    <row r="49" spans="1:36" s="76" customFormat="1" ht="102" customHeight="1">
      <c r="A49" s="43"/>
      <c r="B49" s="71">
        <v>3210</v>
      </c>
      <c r="C49" s="121" t="s">
        <v>43</v>
      </c>
      <c r="D49" s="157" t="s">
        <v>177</v>
      </c>
      <c r="E49" s="207">
        <v>669637.5</v>
      </c>
      <c r="F49" s="187">
        <f t="shared" si="23"/>
        <v>0</v>
      </c>
      <c r="G49" s="187"/>
      <c r="H49" s="209"/>
      <c r="I49" s="210"/>
      <c r="J49" s="209"/>
      <c r="K49" s="209"/>
      <c r="L49" s="209"/>
      <c r="M49" s="209"/>
      <c r="N49" s="209"/>
      <c r="O49" s="209"/>
      <c r="P49" s="211"/>
      <c r="Q49" s="211"/>
      <c r="R49" s="211"/>
      <c r="S49" s="211"/>
      <c r="T49" s="209">
        <f t="shared" si="24"/>
        <v>0</v>
      </c>
      <c r="U49" s="201"/>
      <c r="V49" s="201">
        <f t="shared" si="25"/>
        <v>669637.5</v>
      </c>
      <c r="W49" s="186">
        <f t="shared" si="19"/>
        <v>0</v>
      </c>
      <c r="X49" s="45"/>
      <c r="Y49" s="45"/>
      <c r="Z49" s="45"/>
      <c r="AA49" s="45"/>
      <c r="AB49" s="45"/>
      <c r="AC49" s="45"/>
      <c r="AD49" s="45"/>
      <c r="AE49" s="75"/>
      <c r="AF49" s="75"/>
      <c r="AG49" s="75"/>
      <c r="AH49" s="75"/>
      <c r="AI49" s="75"/>
      <c r="AJ49" s="75"/>
    </row>
    <row r="50" spans="1:36" s="76" customFormat="1" ht="78" customHeight="1">
      <c r="A50" s="43"/>
      <c r="B50" s="71">
        <v>3210</v>
      </c>
      <c r="C50" s="121" t="s">
        <v>43</v>
      </c>
      <c r="D50" s="158" t="s">
        <v>178</v>
      </c>
      <c r="E50" s="207">
        <v>90000</v>
      </c>
      <c r="F50" s="187">
        <f t="shared" si="23"/>
        <v>0</v>
      </c>
      <c r="G50" s="187"/>
      <c r="H50" s="209"/>
      <c r="I50" s="210"/>
      <c r="J50" s="209"/>
      <c r="K50" s="209"/>
      <c r="L50" s="209"/>
      <c r="M50" s="209"/>
      <c r="N50" s="209"/>
      <c r="O50" s="209"/>
      <c r="P50" s="211"/>
      <c r="Q50" s="211"/>
      <c r="R50" s="211"/>
      <c r="S50" s="211"/>
      <c r="T50" s="209">
        <f t="shared" si="24"/>
        <v>0</v>
      </c>
      <c r="U50" s="201"/>
      <c r="V50" s="201">
        <f t="shared" si="25"/>
        <v>90000</v>
      </c>
      <c r="W50" s="186">
        <f t="shared" si="19"/>
        <v>0</v>
      </c>
      <c r="X50" s="45"/>
      <c r="Y50" s="45"/>
      <c r="Z50" s="45"/>
      <c r="AA50" s="45"/>
      <c r="AB50" s="45"/>
      <c r="AC50" s="45"/>
      <c r="AD50" s="45"/>
      <c r="AE50" s="75"/>
      <c r="AF50" s="75"/>
      <c r="AG50" s="75"/>
      <c r="AH50" s="75"/>
      <c r="AI50" s="75"/>
      <c r="AJ50" s="75"/>
    </row>
    <row r="51" spans="1:36" s="76" customFormat="1" ht="39.75" customHeight="1">
      <c r="A51" s="78"/>
      <c r="B51" s="80" t="s">
        <v>41</v>
      </c>
      <c r="C51" s="365" t="s">
        <v>42</v>
      </c>
      <c r="D51" s="97"/>
      <c r="E51" s="212">
        <f>E52+E53+E54+E55</f>
        <v>2051240</v>
      </c>
      <c r="F51" s="212">
        <f t="shared" ref="F51:V51" si="26">F52+F53+F54+F55</f>
        <v>0</v>
      </c>
      <c r="G51" s="212">
        <f t="shared" si="26"/>
        <v>0</v>
      </c>
      <c r="H51" s="212">
        <f t="shared" si="26"/>
        <v>0</v>
      </c>
      <c r="I51" s="212">
        <f t="shared" si="26"/>
        <v>0</v>
      </c>
      <c r="J51" s="212">
        <f t="shared" si="26"/>
        <v>0</v>
      </c>
      <c r="K51" s="212">
        <f t="shared" si="26"/>
        <v>0</v>
      </c>
      <c r="L51" s="212">
        <f t="shared" si="26"/>
        <v>0</v>
      </c>
      <c r="M51" s="212">
        <f t="shared" si="26"/>
        <v>0</v>
      </c>
      <c r="N51" s="212">
        <f t="shared" si="26"/>
        <v>0</v>
      </c>
      <c r="O51" s="212">
        <f t="shared" si="26"/>
        <v>0</v>
      </c>
      <c r="P51" s="212">
        <f t="shared" si="26"/>
        <v>0</v>
      </c>
      <c r="Q51" s="212">
        <f t="shared" si="26"/>
        <v>0</v>
      </c>
      <c r="R51" s="212">
        <f t="shared" si="26"/>
        <v>0</v>
      </c>
      <c r="S51" s="212">
        <f t="shared" si="26"/>
        <v>0</v>
      </c>
      <c r="T51" s="212">
        <f t="shared" si="26"/>
        <v>0</v>
      </c>
      <c r="U51" s="212">
        <f t="shared" si="26"/>
        <v>0</v>
      </c>
      <c r="V51" s="212">
        <f t="shared" si="26"/>
        <v>2051240</v>
      </c>
      <c r="W51" s="186">
        <f t="shared" si="19"/>
        <v>0</v>
      </c>
      <c r="X51" s="45"/>
      <c r="Y51" s="45"/>
      <c r="Z51" s="45"/>
      <c r="AA51" s="45"/>
      <c r="AB51" s="45"/>
      <c r="AC51" s="45"/>
      <c r="AD51" s="45"/>
      <c r="AE51" s="75"/>
      <c r="AF51" s="75"/>
      <c r="AG51" s="75"/>
      <c r="AH51" s="75"/>
      <c r="AI51" s="75"/>
      <c r="AJ51" s="75"/>
    </row>
    <row r="52" spans="1:36" s="76" customFormat="1" ht="184.5" customHeight="1">
      <c r="A52" s="43"/>
      <c r="B52" s="42" t="s">
        <v>18</v>
      </c>
      <c r="C52" s="121" t="s">
        <v>43</v>
      </c>
      <c r="D52" s="299" t="s">
        <v>179</v>
      </c>
      <c r="E52" s="207">
        <v>2051240</v>
      </c>
      <c r="F52" s="187">
        <f>G52+T52</f>
        <v>0</v>
      </c>
      <c r="G52" s="187"/>
      <c r="H52" s="209"/>
      <c r="I52" s="210"/>
      <c r="J52" s="209"/>
      <c r="K52" s="209"/>
      <c r="L52" s="209"/>
      <c r="M52" s="209"/>
      <c r="N52" s="209"/>
      <c r="O52" s="209"/>
      <c r="P52" s="211"/>
      <c r="Q52" s="211"/>
      <c r="R52" s="211"/>
      <c r="S52" s="211"/>
      <c r="T52" s="209">
        <f>H52+I52+J52+K52+L52+M52+N52+O52+P52</f>
        <v>0</v>
      </c>
      <c r="U52" s="179"/>
      <c r="V52" s="201">
        <f>E52-F52</f>
        <v>2051240</v>
      </c>
      <c r="W52" s="186">
        <f t="shared" si="19"/>
        <v>0</v>
      </c>
      <c r="X52" s="45"/>
      <c r="Y52" s="45"/>
      <c r="Z52" s="45"/>
      <c r="AA52" s="45"/>
      <c r="AB52" s="45"/>
      <c r="AC52" s="45"/>
      <c r="AD52" s="45"/>
      <c r="AE52" s="75"/>
      <c r="AF52" s="75"/>
      <c r="AG52" s="75"/>
      <c r="AH52" s="75"/>
      <c r="AI52" s="75"/>
      <c r="AJ52" s="75"/>
    </row>
    <row r="53" spans="1:36" s="76" customFormat="1" ht="60.75" hidden="1" customHeight="1">
      <c r="A53" s="43"/>
      <c r="B53" s="42" t="s">
        <v>18</v>
      </c>
      <c r="C53" s="121" t="s">
        <v>43</v>
      </c>
      <c r="D53" s="173"/>
      <c r="E53" s="207"/>
      <c r="F53" s="187">
        <f>G53+T53</f>
        <v>0</v>
      </c>
      <c r="G53" s="187"/>
      <c r="H53" s="209"/>
      <c r="I53" s="210"/>
      <c r="J53" s="209"/>
      <c r="K53" s="209"/>
      <c r="L53" s="209"/>
      <c r="M53" s="209"/>
      <c r="N53" s="209"/>
      <c r="O53" s="209"/>
      <c r="P53" s="211"/>
      <c r="Q53" s="211"/>
      <c r="R53" s="211"/>
      <c r="S53" s="211"/>
      <c r="T53" s="209">
        <f>H53+I53+J53+K53+L53+M53+N53+O53+P53</f>
        <v>0</v>
      </c>
      <c r="U53" s="253"/>
      <c r="V53" s="201">
        <f>E53-F53</f>
        <v>0</v>
      </c>
      <c r="W53" s="186" t="e">
        <f t="shared" si="19"/>
        <v>#DIV/0!</v>
      </c>
      <c r="X53" s="45"/>
      <c r="Y53" s="45"/>
      <c r="Z53" s="45"/>
      <c r="AA53" s="45"/>
      <c r="AB53" s="45"/>
      <c r="AC53" s="45"/>
      <c r="AD53" s="45"/>
      <c r="AE53" s="75"/>
      <c r="AF53" s="75"/>
      <c r="AG53" s="75"/>
      <c r="AH53" s="75"/>
      <c r="AI53" s="75"/>
      <c r="AJ53" s="75"/>
    </row>
    <row r="54" spans="1:36" s="76" customFormat="1" ht="62.25" hidden="1" customHeight="1">
      <c r="A54" s="43"/>
      <c r="B54" s="42"/>
      <c r="C54" s="121"/>
      <c r="D54" s="174"/>
      <c r="E54" s="207"/>
      <c r="F54" s="187">
        <f t="shared" ref="F54:F57" si="27">G54+T54</f>
        <v>0</v>
      </c>
      <c r="G54" s="187"/>
      <c r="H54" s="209"/>
      <c r="I54" s="210"/>
      <c r="J54" s="209"/>
      <c r="K54" s="209"/>
      <c r="L54" s="209"/>
      <c r="M54" s="209"/>
      <c r="N54" s="209"/>
      <c r="O54" s="209"/>
      <c r="P54" s="211"/>
      <c r="Q54" s="211"/>
      <c r="R54" s="211"/>
      <c r="S54" s="211"/>
      <c r="T54" s="209">
        <f t="shared" ref="T54:T55" si="28">H54+I54+J54+K54+L54+M54+N54+O54+P54</f>
        <v>0</v>
      </c>
      <c r="U54" s="253"/>
      <c r="V54" s="201">
        <f>E54-F54</f>
        <v>0</v>
      </c>
      <c r="W54" s="186" t="e">
        <f t="shared" si="19"/>
        <v>#DIV/0!</v>
      </c>
      <c r="X54" s="45"/>
      <c r="Y54" s="45"/>
      <c r="Z54" s="45"/>
      <c r="AA54" s="45"/>
      <c r="AB54" s="45"/>
      <c r="AC54" s="45"/>
      <c r="AD54" s="45"/>
      <c r="AE54" s="75"/>
      <c r="AF54" s="75"/>
      <c r="AG54" s="75"/>
      <c r="AH54" s="75"/>
      <c r="AI54" s="75"/>
      <c r="AJ54" s="75"/>
    </row>
    <row r="55" spans="1:36" s="76" customFormat="1" ht="16.5" hidden="1" customHeight="1">
      <c r="A55" s="43"/>
      <c r="B55" s="42" t="s">
        <v>18</v>
      </c>
      <c r="C55" s="121" t="s">
        <v>43</v>
      </c>
      <c r="D55" s="173"/>
      <c r="E55" s="207"/>
      <c r="F55" s="187">
        <f t="shared" si="27"/>
        <v>0</v>
      </c>
      <c r="G55" s="187"/>
      <c r="H55" s="209"/>
      <c r="I55" s="210"/>
      <c r="J55" s="209"/>
      <c r="K55" s="209"/>
      <c r="L55" s="209"/>
      <c r="M55" s="209"/>
      <c r="N55" s="209"/>
      <c r="O55" s="209"/>
      <c r="P55" s="211"/>
      <c r="Q55" s="211"/>
      <c r="R55" s="211"/>
      <c r="S55" s="211"/>
      <c r="T55" s="209">
        <f t="shared" si="28"/>
        <v>0</v>
      </c>
      <c r="U55" s="253"/>
      <c r="V55" s="201">
        <f>E55-F55</f>
        <v>0</v>
      </c>
      <c r="W55" s="186" t="e">
        <f t="shared" si="19"/>
        <v>#DIV/0!</v>
      </c>
      <c r="X55" s="45"/>
      <c r="Y55" s="45"/>
      <c r="Z55" s="45"/>
      <c r="AA55" s="45"/>
      <c r="AB55" s="45"/>
      <c r="AC55" s="45"/>
      <c r="AD55" s="45"/>
      <c r="AE55" s="75"/>
      <c r="AF55" s="75"/>
      <c r="AG55" s="75"/>
      <c r="AH55" s="75"/>
      <c r="AI55" s="75"/>
      <c r="AJ55" s="75"/>
    </row>
    <row r="56" spans="1:36" s="76" customFormat="1" ht="62.25" customHeight="1">
      <c r="A56" s="78"/>
      <c r="B56" s="163" t="s">
        <v>67</v>
      </c>
      <c r="C56" s="270"/>
      <c r="D56" s="247"/>
      <c r="E56" s="212">
        <f>E57+E58</f>
        <v>22500</v>
      </c>
      <c r="F56" s="212">
        <f t="shared" ref="F56:V56" si="29">F57+F58</f>
        <v>0</v>
      </c>
      <c r="G56" s="212">
        <f t="shared" si="29"/>
        <v>0</v>
      </c>
      <c r="H56" s="212">
        <f t="shared" si="29"/>
        <v>0</v>
      </c>
      <c r="I56" s="212">
        <f t="shared" si="29"/>
        <v>0</v>
      </c>
      <c r="J56" s="212">
        <f t="shared" si="29"/>
        <v>0</v>
      </c>
      <c r="K56" s="212">
        <f t="shared" si="29"/>
        <v>0</v>
      </c>
      <c r="L56" s="212">
        <f t="shared" si="29"/>
        <v>0</v>
      </c>
      <c r="M56" s="212">
        <f t="shared" si="29"/>
        <v>0</v>
      </c>
      <c r="N56" s="212">
        <f t="shared" si="29"/>
        <v>0</v>
      </c>
      <c r="O56" s="212">
        <f t="shared" si="29"/>
        <v>0</v>
      </c>
      <c r="P56" s="212">
        <f t="shared" si="29"/>
        <v>0</v>
      </c>
      <c r="Q56" s="212">
        <f t="shared" si="29"/>
        <v>0</v>
      </c>
      <c r="R56" s="212">
        <f t="shared" si="29"/>
        <v>0</v>
      </c>
      <c r="S56" s="212">
        <f t="shared" si="29"/>
        <v>0</v>
      </c>
      <c r="T56" s="212">
        <f t="shared" si="29"/>
        <v>0</v>
      </c>
      <c r="U56" s="212">
        <f t="shared" si="29"/>
        <v>0</v>
      </c>
      <c r="V56" s="212">
        <f t="shared" si="29"/>
        <v>22500</v>
      </c>
      <c r="W56" s="186">
        <f t="shared" si="19"/>
        <v>0</v>
      </c>
      <c r="X56" s="45"/>
      <c r="Y56" s="45"/>
      <c r="Z56" s="45"/>
      <c r="AA56" s="45"/>
      <c r="AB56" s="45"/>
      <c r="AC56" s="45"/>
      <c r="AD56" s="45"/>
      <c r="AE56" s="75"/>
      <c r="AF56" s="75"/>
      <c r="AG56" s="75"/>
      <c r="AH56" s="75"/>
      <c r="AI56" s="75"/>
      <c r="AJ56" s="75"/>
    </row>
    <row r="57" spans="1:36" s="76" customFormat="1" ht="90" customHeight="1">
      <c r="A57" s="43"/>
      <c r="B57" s="42" t="s">
        <v>18</v>
      </c>
      <c r="C57" s="121" t="s">
        <v>43</v>
      </c>
      <c r="D57" s="320" t="s">
        <v>107</v>
      </c>
      <c r="E57" s="207">
        <v>22500</v>
      </c>
      <c r="F57" s="187">
        <f t="shared" si="27"/>
        <v>0</v>
      </c>
      <c r="G57" s="187"/>
      <c r="H57" s="209"/>
      <c r="I57" s="210"/>
      <c r="J57" s="209"/>
      <c r="K57" s="209"/>
      <c r="L57" s="209"/>
      <c r="M57" s="209"/>
      <c r="N57" s="209"/>
      <c r="O57" s="209"/>
      <c r="P57" s="211"/>
      <c r="Q57" s="211"/>
      <c r="R57" s="211"/>
      <c r="S57" s="211"/>
      <c r="T57" s="209">
        <f>H57+I57+J57</f>
        <v>0</v>
      </c>
      <c r="U57" s="179"/>
      <c r="V57" s="201">
        <f>E57-F57</f>
        <v>22500</v>
      </c>
      <c r="W57" s="186">
        <f t="shared" si="19"/>
        <v>0</v>
      </c>
      <c r="X57" s="45"/>
      <c r="Y57" s="45"/>
      <c r="Z57" s="45"/>
      <c r="AA57" s="45"/>
      <c r="AB57" s="45"/>
      <c r="AC57" s="45"/>
      <c r="AD57" s="45"/>
      <c r="AE57" s="75"/>
      <c r="AF57" s="75"/>
      <c r="AG57" s="75"/>
      <c r="AH57" s="75"/>
      <c r="AI57" s="75"/>
      <c r="AJ57" s="75"/>
    </row>
    <row r="58" spans="1:36" s="76" customFormat="1" ht="86.25" hidden="1" customHeight="1">
      <c r="A58" s="43"/>
      <c r="B58" s="42"/>
      <c r="C58" s="262" t="s">
        <v>43</v>
      </c>
      <c r="D58" s="161"/>
      <c r="E58" s="207"/>
      <c r="F58" s="187">
        <f>G58+T58</f>
        <v>0</v>
      </c>
      <c r="G58" s="187"/>
      <c r="H58" s="209"/>
      <c r="I58" s="210"/>
      <c r="J58" s="209"/>
      <c r="K58" s="209"/>
      <c r="L58" s="209"/>
      <c r="M58" s="209"/>
      <c r="N58" s="209"/>
      <c r="O58" s="209"/>
      <c r="P58" s="211"/>
      <c r="Q58" s="211"/>
      <c r="R58" s="211"/>
      <c r="S58" s="211"/>
      <c r="T58" s="209">
        <f>H58+I58+J58</f>
        <v>0</v>
      </c>
      <c r="U58" s="253">
        <v>0</v>
      </c>
      <c r="V58" s="201">
        <f>E58-F58</f>
        <v>0</v>
      </c>
      <c r="W58" s="186" t="e">
        <f t="shared" si="19"/>
        <v>#DIV/0!</v>
      </c>
      <c r="X58" s="45"/>
      <c r="Y58" s="45"/>
      <c r="Z58" s="45"/>
      <c r="AA58" s="45"/>
      <c r="AB58" s="45"/>
      <c r="AC58" s="45"/>
      <c r="AD58" s="45"/>
      <c r="AE58" s="75"/>
      <c r="AF58" s="75"/>
      <c r="AG58" s="75"/>
      <c r="AH58" s="75"/>
      <c r="AI58" s="75"/>
      <c r="AJ58" s="75"/>
    </row>
    <row r="59" spans="1:36" s="76" customFormat="1" ht="97.5" hidden="1" customHeight="1">
      <c r="A59" s="78"/>
      <c r="B59" s="163" t="s">
        <v>67</v>
      </c>
      <c r="C59" s="126" t="s">
        <v>68</v>
      </c>
      <c r="D59" s="269"/>
      <c r="E59" s="212">
        <f>E60</f>
        <v>0</v>
      </c>
      <c r="F59" s="212">
        <f t="shared" ref="F59:V59" si="30">F60</f>
        <v>0</v>
      </c>
      <c r="G59" s="212">
        <f t="shared" si="30"/>
        <v>0</v>
      </c>
      <c r="H59" s="212">
        <f t="shared" si="30"/>
        <v>0</v>
      </c>
      <c r="I59" s="212">
        <f t="shared" si="30"/>
        <v>0</v>
      </c>
      <c r="J59" s="212">
        <f t="shared" si="30"/>
        <v>0</v>
      </c>
      <c r="K59" s="212">
        <f t="shared" si="30"/>
        <v>0</v>
      </c>
      <c r="L59" s="212">
        <f t="shared" si="30"/>
        <v>0</v>
      </c>
      <c r="M59" s="212">
        <f t="shared" si="30"/>
        <v>0</v>
      </c>
      <c r="N59" s="212">
        <f t="shared" si="30"/>
        <v>0</v>
      </c>
      <c r="O59" s="212">
        <f t="shared" si="30"/>
        <v>0</v>
      </c>
      <c r="P59" s="212">
        <f t="shared" si="30"/>
        <v>0</v>
      </c>
      <c r="Q59" s="212">
        <f t="shared" si="30"/>
        <v>0</v>
      </c>
      <c r="R59" s="212">
        <f t="shared" si="30"/>
        <v>0</v>
      </c>
      <c r="S59" s="212">
        <f t="shared" si="30"/>
        <v>0</v>
      </c>
      <c r="T59" s="212">
        <f t="shared" si="30"/>
        <v>0</v>
      </c>
      <c r="U59" s="212">
        <f t="shared" si="30"/>
        <v>0</v>
      </c>
      <c r="V59" s="212">
        <f t="shared" si="30"/>
        <v>0</v>
      </c>
      <c r="W59" s="186" t="e">
        <f t="shared" si="19"/>
        <v>#DIV/0!</v>
      </c>
      <c r="X59" s="45"/>
      <c r="Y59" s="45"/>
      <c r="Z59" s="45"/>
      <c r="AA59" s="45"/>
      <c r="AB59" s="45"/>
      <c r="AC59" s="45"/>
      <c r="AD59" s="45"/>
      <c r="AE59" s="75"/>
      <c r="AF59" s="75"/>
      <c r="AG59" s="75"/>
      <c r="AH59" s="75"/>
      <c r="AI59" s="75"/>
      <c r="AJ59" s="75"/>
    </row>
    <row r="60" spans="1:36" s="76" customFormat="1" ht="106.5" hidden="1" customHeight="1">
      <c r="A60" s="43"/>
      <c r="B60" s="42"/>
      <c r="C60" s="121"/>
      <c r="D60" s="267"/>
      <c r="E60" s="207"/>
      <c r="F60" s="187">
        <f>G60+T60</f>
        <v>0</v>
      </c>
      <c r="G60" s="187"/>
      <c r="H60" s="209"/>
      <c r="I60" s="210"/>
      <c r="J60" s="209"/>
      <c r="K60" s="209"/>
      <c r="L60" s="209"/>
      <c r="M60" s="209"/>
      <c r="N60" s="209"/>
      <c r="O60" s="209"/>
      <c r="P60" s="211"/>
      <c r="Q60" s="211"/>
      <c r="R60" s="211"/>
      <c r="S60" s="211"/>
      <c r="T60" s="209">
        <f>I60+J60+K60+L60+M60+H60</f>
        <v>0</v>
      </c>
      <c r="U60" s="179">
        <v>0</v>
      </c>
      <c r="V60" s="201">
        <f>E60-F60</f>
        <v>0</v>
      </c>
      <c r="W60" s="186" t="e">
        <f t="shared" si="19"/>
        <v>#DIV/0!</v>
      </c>
      <c r="X60" s="45"/>
      <c r="Y60" s="45"/>
      <c r="Z60" s="45"/>
      <c r="AA60" s="45"/>
      <c r="AB60" s="45"/>
      <c r="AC60" s="45"/>
      <c r="AD60" s="45"/>
      <c r="AE60" s="75"/>
      <c r="AF60" s="75"/>
      <c r="AG60" s="75"/>
      <c r="AH60" s="75"/>
      <c r="AI60" s="75"/>
      <c r="AJ60" s="75"/>
    </row>
    <row r="61" spans="1:36" s="76" customFormat="1" ht="86.25" hidden="1" customHeight="1">
      <c r="A61" s="78"/>
      <c r="B61" s="163" t="s">
        <v>57</v>
      </c>
      <c r="C61" s="126" t="s">
        <v>58</v>
      </c>
      <c r="D61" s="246"/>
      <c r="E61" s="212">
        <f>E62</f>
        <v>0</v>
      </c>
      <c r="F61" s="212">
        <f t="shared" ref="F61:V61" si="31">F62</f>
        <v>0</v>
      </c>
      <c r="G61" s="212">
        <f t="shared" si="31"/>
        <v>0</v>
      </c>
      <c r="H61" s="212">
        <f t="shared" si="31"/>
        <v>0</v>
      </c>
      <c r="I61" s="212">
        <f t="shared" si="31"/>
        <v>0</v>
      </c>
      <c r="J61" s="212">
        <f t="shared" si="31"/>
        <v>0</v>
      </c>
      <c r="K61" s="212">
        <f t="shared" si="31"/>
        <v>0</v>
      </c>
      <c r="L61" s="212">
        <f t="shared" si="31"/>
        <v>0</v>
      </c>
      <c r="M61" s="212">
        <f t="shared" si="31"/>
        <v>0</v>
      </c>
      <c r="N61" s="212">
        <f t="shared" si="31"/>
        <v>0</v>
      </c>
      <c r="O61" s="212">
        <f t="shared" si="31"/>
        <v>0</v>
      </c>
      <c r="P61" s="212">
        <f t="shared" si="31"/>
        <v>0</v>
      </c>
      <c r="Q61" s="212">
        <f t="shared" si="31"/>
        <v>0</v>
      </c>
      <c r="R61" s="212">
        <f t="shared" si="31"/>
        <v>0</v>
      </c>
      <c r="S61" s="212">
        <f t="shared" si="31"/>
        <v>0</v>
      </c>
      <c r="T61" s="212">
        <f t="shared" si="31"/>
        <v>0</v>
      </c>
      <c r="U61" s="212">
        <f t="shared" si="31"/>
        <v>0</v>
      </c>
      <c r="V61" s="212">
        <f t="shared" si="31"/>
        <v>0</v>
      </c>
      <c r="W61" s="186" t="e">
        <f t="shared" si="19"/>
        <v>#DIV/0!</v>
      </c>
      <c r="X61" s="45"/>
      <c r="Y61" s="45"/>
      <c r="Z61" s="45"/>
      <c r="AA61" s="45"/>
      <c r="AB61" s="45"/>
      <c r="AC61" s="45"/>
      <c r="AD61" s="45"/>
      <c r="AE61" s="75"/>
      <c r="AF61" s="75"/>
      <c r="AG61" s="75"/>
      <c r="AH61" s="75"/>
      <c r="AI61" s="75"/>
      <c r="AJ61" s="75"/>
    </row>
    <row r="62" spans="1:36" s="76" customFormat="1" ht="86.25" hidden="1" customHeight="1">
      <c r="A62" s="43"/>
      <c r="B62" s="42" t="s">
        <v>18</v>
      </c>
      <c r="C62" s="121" t="s">
        <v>45</v>
      </c>
      <c r="D62" s="173"/>
      <c r="E62" s="207"/>
      <c r="F62" s="187">
        <f>G62+T62</f>
        <v>0</v>
      </c>
      <c r="G62" s="187"/>
      <c r="H62" s="209"/>
      <c r="I62" s="210"/>
      <c r="J62" s="209"/>
      <c r="K62" s="209"/>
      <c r="L62" s="209"/>
      <c r="M62" s="209"/>
      <c r="N62" s="209"/>
      <c r="O62" s="209"/>
      <c r="P62" s="211"/>
      <c r="Q62" s="211"/>
      <c r="R62" s="211"/>
      <c r="S62" s="211"/>
      <c r="T62" s="209">
        <f>H62+I62+J62+K62+L62</f>
        <v>0</v>
      </c>
      <c r="U62" s="253"/>
      <c r="V62" s="201">
        <f>E62-F62</f>
        <v>0</v>
      </c>
      <c r="W62" s="186" t="e">
        <f t="shared" si="19"/>
        <v>#DIV/0!</v>
      </c>
      <c r="X62" s="45"/>
      <c r="Y62" s="45"/>
      <c r="Z62" s="45"/>
      <c r="AA62" s="45"/>
      <c r="AB62" s="45"/>
      <c r="AC62" s="45"/>
      <c r="AD62" s="45"/>
      <c r="AE62" s="75"/>
      <c r="AF62" s="75"/>
      <c r="AG62" s="75"/>
      <c r="AH62" s="75"/>
      <c r="AI62" s="75"/>
      <c r="AJ62" s="75"/>
    </row>
    <row r="63" spans="1:36" ht="59.25" customHeight="1">
      <c r="A63" s="64"/>
      <c r="B63" s="163" t="s">
        <v>56</v>
      </c>
      <c r="C63" s="322" t="s">
        <v>44</v>
      </c>
      <c r="D63" s="63"/>
      <c r="E63" s="205">
        <f>E69</f>
        <v>500000</v>
      </c>
      <c r="F63" s="205">
        <f t="shared" ref="F63:V63" si="32">F69</f>
        <v>0</v>
      </c>
      <c r="G63" s="205">
        <f t="shared" si="32"/>
        <v>0</v>
      </c>
      <c r="H63" s="205">
        <f t="shared" si="32"/>
        <v>0</v>
      </c>
      <c r="I63" s="205">
        <f t="shared" si="32"/>
        <v>0</v>
      </c>
      <c r="J63" s="205">
        <f t="shared" si="32"/>
        <v>0</v>
      </c>
      <c r="K63" s="205">
        <f t="shared" si="32"/>
        <v>0</v>
      </c>
      <c r="L63" s="205">
        <f t="shared" si="32"/>
        <v>0</v>
      </c>
      <c r="M63" s="205">
        <f t="shared" si="32"/>
        <v>0</v>
      </c>
      <c r="N63" s="205">
        <f t="shared" si="32"/>
        <v>0</v>
      </c>
      <c r="O63" s="205">
        <f t="shared" si="32"/>
        <v>0</v>
      </c>
      <c r="P63" s="205">
        <f t="shared" si="32"/>
        <v>0</v>
      </c>
      <c r="Q63" s="205">
        <f t="shared" si="32"/>
        <v>0</v>
      </c>
      <c r="R63" s="205">
        <f t="shared" si="32"/>
        <v>0</v>
      </c>
      <c r="S63" s="205">
        <f t="shared" si="32"/>
        <v>0</v>
      </c>
      <c r="T63" s="205">
        <f t="shared" si="32"/>
        <v>0</v>
      </c>
      <c r="U63" s="205">
        <f t="shared" si="32"/>
        <v>0</v>
      </c>
      <c r="V63" s="205">
        <f t="shared" si="32"/>
        <v>500000</v>
      </c>
      <c r="W63" s="186">
        <f t="shared" si="19"/>
        <v>0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0.75" hidden="1" customHeight="1">
      <c r="A64" s="18">
        <v>22</v>
      </c>
      <c r="B64" s="20">
        <v>3132</v>
      </c>
      <c r="C64" s="19" t="s">
        <v>4</v>
      </c>
      <c r="D64" s="9" t="s">
        <v>12</v>
      </c>
      <c r="E64" s="213"/>
      <c r="F64" s="214">
        <f t="shared" ref="F64:F72" si="33">G64+T64</f>
        <v>0</v>
      </c>
      <c r="G64" s="199"/>
      <c r="H64" s="215"/>
      <c r="I64" s="216"/>
      <c r="J64" s="216"/>
      <c r="K64" s="216"/>
      <c r="L64" s="217"/>
      <c r="M64" s="217"/>
      <c r="N64" s="218"/>
      <c r="O64" s="218"/>
      <c r="P64" s="218"/>
      <c r="Q64" s="218"/>
      <c r="R64" s="218"/>
      <c r="S64" s="218"/>
      <c r="T64" s="187">
        <f>H64+I64+J64+K64+L64+M64+N64+O64+P64+Q64+R64+S64</f>
        <v>0</v>
      </c>
      <c r="U64" s="219"/>
      <c r="V64" s="220">
        <f t="shared" ref="V64:V70" si="34">E64-F64</f>
        <v>0</v>
      </c>
      <c r="W64" s="186" t="e">
        <f t="shared" si="19"/>
        <v>#DIV/0!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21.75" hidden="1" customHeight="1">
      <c r="A65" s="18"/>
      <c r="B65" s="20">
        <v>3132</v>
      </c>
      <c r="C65" s="19" t="s">
        <v>4</v>
      </c>
      <c r="D65" s="9" t="s">
        <v>5</v>
      </c>
      <c r="E65" s="213"/>
      <c r="F65" s="214">
        <f t="shared" si="33"/>
        <v>0</v>
      </c>
      <c r="G65" s="199"/>
      <c r="H65" s="216"/>
      <c r="I65" s="216"/>
      <c r="J65" s="216"/>
      <c r="K65" s="216"/>
      <c r="L65" s="217"/>
      <c r="M65" s="217"/>
      <c r="N65" s="217"/>
      <c r="O65" s="217"/>
      <c r="P65" s="217"/>
      <c r="Q65" s="217"/>
      <c r="R65" s="217"/>
      <c r="S65" s="217"/>
      <c r="T65" s="187">
        <f>H65+I65+J65+K65+L65+M65+N65+O65+P65+Q65+R65+S65</f>
        <v>0</v>
      </c>
      <c r="U65" s="187"/>
      <c r="V65" s="220">
        <f t="shared" si="34"/>
        <v>0</v>
      </c>
      <c r="W65" s="186" t="e">
        <f t="shared" si="19"/>
        <v>#DIV/0!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21.75" hidden="1" customHeight="1">
      <c r="A66" s="18"/>
      <c r="B66" s="20">
        <v>3132</v>
      </c>
      <c r="C66" s="19" t="s">
        <v>7</v>
      </c>
      <c r="D66" s="9" t="s">
        <v>6</v>
      </c>
      <c r="E66" s="213"/>
      <c r="F66" s="214">
        <f t="shared" si="33"/>
        <v>0</v>
      </c>
      <c r="G66" s="199"/>
      <c r="H66" s="216"/>
      <c r="I66" s="216"/>
      <c r="J66" s="216"/>
      <c r="K66" s="216"/>
      <c r="L66" s="217"/>
      <c r="M66" s="217"/>
      <c r="N66" s="217"/>
      <c r="O66" s="217"/>
      <c r="P66" s="217"/>
      <c r="Q66" s="217"/>
      <c r="R66" s="217"/>
      <c r="S66" s="217"/>
      <c r="T66" s="187">
        <f>H66+I66+J66+K66+L66+M66+N66+O66+P66+Q66+R66+S66</f>
        <v>0</v>
      </c>
      <c r="U66" s="187"/>
      <c r="V66" s="220">
        <f t="shared" si="34"/>
        <v>0</v>
      </c>
      <c r="W66" s="186" t="e">
        <f t="shared" ref="W66:W84" si="35">U66*100/E66</f>
        <v>#DIV/0!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0.75" hidden="1" customHeight="1">
      <c r="A67" s="18"/>
      <c r="D67" s="106"/>
      <c r="E67" s="207"/>
      <c r="F67" s="214">
        <f t="shared" si="33"/>
        <v>0</v>
      </c>
      <c r="G67" s="195"/>
      <c r="H67" s="221"/>
      <c r="I67" s="221"/>
      <c r="J67" s="221"/>
      <c r="K67" s="221"/>
      <c r="L67" s="217"/>
      <c r="M67" s="217"/>
      <c r="N67" s="217"/>
      <c r="O67" s="217"/>
      <c r="P67" s="217"/>
      <c r="Q67" s="217"/>
      <c r="R67" s="217"/>
      <c r="S67" s="217"/>
      <c r="T67" s="187">
        <f>H67+I67+J67+K67+L67+M67+N67</f>
        <v>0</v>
      </c>
      <c r="U67" s="201"/>
      <c r="V67" s="222">
        <f t="shared" si="34"/>
        <v>0</v>
      </c>
      <c r="W67" s="186" t="e">
        <f t="shared" si="35"/>
        <v>#DIV/0!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98.25" hidden="1" customHeight="1">
      <c r="A68" s="18"/>
      <c r="B68" s="20"/>
      <c r="C68" s="19"/>
      <c r="D68" s="91"/>
      <c r="E68" s="207"/>
      <c r="F68" s="214">
        <f t="shared" si="33"/>
        <v>0</v>
      </c>
      <c r="G68" s="195"/>
      <c r="H68" s="221"/>
      <c r="I68" s="221"/>
      <c r="J68" s="221"/>
      <c r="K68" s="221"/>
      <c r="L68" s="217"/>
      <c r="M68" s="217"/>
      <c r="N68" s="217"/>
      <c r="O68" s="217"/>
      <c r="P68" s="217"/>
      <c r="Q68" s="217"/>
      <c r="R68" s="217"/>
      <c r="S68" s="217"/>
      <c r="T68" s="187">
        <f>H68+I68+J68+K68+L68+M68+N68+O68+P68+Q68+R68+S68</f>
        <v>0</v>
      </c>
      <c r="U68" s="201"/>
      <c r="V68" s="222">
        <f t="shared" si="34"/>
        <v>0</v>
      </c>
      <c r="W68" s="186" t="e">
        <f t="shared" si="35"/>
        <v>#DIV/0!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84" customHeight="1">
      <c r="A69" s="18"/>
      <c r="B69" s="20">
        <v>3121</v>
      </c>
      <c r="C69" s="144" t="s">
        <v>82</v>
      </c>
      <c r="D69" s="298" t="s">
        <v>108</v>
      </c>
      <c r="E69" s="207">
        <v>500000</v>
      </c>
      <c r="F69" s="182">
        <f t="shared" si="33"/>
        <v>0</v>
      </c>
      <c r="G69" s="183"/>
      <c r="H69" s="180"/>
      <c r="I69" s="201"/>
      <c r="J69" s="201"/>
      <c r="K69" s="201"/>
      <c r="L69" s="187"/>
      <c r="M69" s="187"/>
      <c r="N69" s="187"/>
      <c r="O69" s="187"/>
      <c r="P69" s="187"/>
      <c r="Q69" s="187"/>
      <c r="R69" s="187"/>
      <c r="S69" s="187"/>
      <c r="T69" s="187">
        <f>H69+I69+J69+K69+L69+M69+N69+O69+P69+Q69+R69+S69</f>
        <v>0</v>
      </c>
      <c r="U69" s="179"/>
      <c r="V69" s="181">
        <f t="shared" si="34"/>
        <v>500000</v>
      </c>
      <c r="W69" s="186">
        <f t="shared" si="35"/>
        <v>0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97.5" hidden="1" customHeight="1">
      <c r="A70" s="18"/>
      <c r="B70" s="71">
        <v>3210</v>
      </c>
      <c r="C70" s="271" t="s">
        <v>43</v>
      </c>
      <c r="D70" s="267"/>
      <c r="E70" s="207"/>
      <c r="F70" s="182">
        <f>G70+T70</f>
        <v>0</v>
      </c>
      <c r="G70" s="195"/>
      <c r="H70" s="216"/>
      <c r="I70" s="216"/>
      <c r="J70" s="216"/>
      <c r="K70" s="216"/>
      <c r="L70" s="217"/>
      <c r="M70" s="196"/>
      <c r="N70" s="217"/>
      <c r="O70" s="217"/>
      <c r="P70" s="217"/>
      <c r="Q70" s="217"/>
      <c r="R70" s="217"/>
      <c r="S70" s="217"/>
      <c r="T70" s="187">
        <f>H70+I70+J70+K70</f>
        <v>0</v>
      </c>
      <c r="U70" s="187"/>
      <c r="V70" s="181">
        <f t="shared" si="34"/>
        <v>0</v>
      </c>
      <c r="W70" s="186" t="e">
        <f t="shared" si="35"/>
        <v>#DIV/0!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60" customHeight="1">
      <c r="A71" s="78"/>
      <c r="B71" s="248" t="s">
        <v>60</v>
      </c>
      <c r="C71" s="87" t="s">
        <v>59</v>
      </c>
      <c r="D71" s="95"/>
      <c r="E71" s="212">
        <f>E72</f>
        <v>2000000</v>
      </c>
      <c r="F71" s="212">
        <f t="shared" ref="F71" si="36">F72</f>
        <v>0</v>
      </c>
      <c r="G71" s="212">
        <f t="shared" ref="G71" si="37">G72</f>
        <v>0</v>
      </c>
      <c r="H71" s="212">
        <f t="shared" ref="H71" si="38">H72</f>
        <v>0</v>
      </c>
      <c r="I71" s="212">
        <f t="shared" ref="I71" si="39">I72</f>
        <v>0</v>
      </c>
      <c r="J71" s="212">
        <f t="shared" ref="J71" si="40">J72</f>
        <v>0</v>
      </c>
      <c r="K71" s="212">
        <f t="shared" ref="K71" si="41">K72</f>
        <v>0</v>
      </c>
      <c r="L71" s="212">
        <f t="shared" ref="L71" si="42">L72</f>
        <v>0</v>
      </c>
      <c r="M71" s="212">
        <f t="shared" ref="M71" si="43">M72</f>
        <v>0</v>
      </c>
      <c r="N71" s="212">
        <f t="shared" ref="N71" si="44">N72</f>
        <v>0</v>
      </c>
      <c r="O71" s="212">
        <f t="shared" ref="O71" si="45">O72</f>
        <v>0</v>
      </c>
      <c r="P71" s="212">
        <f t="shared" ref="P71" si="46">P72</f>
        <v>0</v>
      </c>
      <c r="Q71" s="212">
        <f t="shared" ref="Q71" si="47">Q72</f>
        <v>0</v>
      </c>
      <c r="R71" s="212">
        <f t="shared" ref="R71" si="48">R72</f>
        <v>0</v>
      </c>
      <c r="S71" s="212">
        <f t="shared" ref="S71" si="49">S72</f>
        <v>0</v>
      </c>
      <c r="T71" s="212">
        <f t="shared" ref="T71" si="50">T72</f>
        <v>0</v>
      </c>
      <c r="U71" s="212">
        <f t="shared" ref="U71" si="51">U72</f>
        <v>0</v>
      </c>
      <c r="V71" s="212">
        <f t="shared" ref="V71" si="52">V72</f>
        <v>2000000</v>
      </c>
      <c r="W71" s="186">
        <f t="shared" si="35"/>
        <v>0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72" customHeight="1">
      <c r="A72" s="18"/>
      <c r="B72" s="71">
        <v>2281</v>
      </c>
      <c r="C72" s="115" t="s">
        <v>16</v>
      </c>
      <c r="D72" s="249" t="s">
        <v>109</v>
      </c>
      <c r="E72" s="207">
        <v>2000000</v>
      </c>
      <c r="F72" s="182">
        <f t="shared" si="33"/>
        <v>0</v>
      </c>
      <c r="G72" s="183"/>
      <c r="H72" s="252"/>
      <c r="I72" s="252"/>
      <c r="J72" s="216"/>
      <c r="K72" s="216"/>
      <c r="L72" s="217"/>
      <c r="M72" s="196"/>
      <c r="N72" s="217"/>
      <c r="O72" s="217"/>
      <c r="P72" s="217"/>
      <c r="Q72" s="217"/>
      <c r="R72" s="217"/>
      <c r="S72" s="217"/>
      <c r="T72" s="187">
        <f t="shared" ref="T72" si="53">H72+I72+J72+K72+L72+M72+N72+O72+P72+Q72+R72+S72</f>
        <v>0</v>
      </c>
      <c r="U72" s="180"/>
      <c r="V72" s="181">
        <f>E72-F72</f>
        <v>2000000</v>
      </c>
      <c r="W72" s="186">
        <f t="shared" si="35"/>
        <v>0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81" customHeight="1">
      <c r="A73" s="78"/>
      <c r="B73" s="163" t="s">
        <v>69</v>
      </c>
      <c r="C73" s="118" t="s">
        <v>70</v>
      </c>
      <c r="D73" s="273"/>
      <c r="E73" s="212">
        <f>E74</f>
        <v>240000</v>
      </c>
      <c r="F73" s="212">
        <f t="shared" ref="F73:V73" si="54">F74</f>
        <v>0</v>
      </c>
      <c r="G73" s="212">
        <f t="shared" si="54"/>
        <v>0</v>
      </c>
      <c r="H73" s="212">
        <f t="shared" si="54"/>
        <v>0</v>
      </c>
      <c r="I73" s="212">
        <f t="shared" si="54"/>
        <v>0</v>
      </c>
      <c r="J73" s="212">
        <f t="shared" si="54"/>
        <v>0</v>
      </c>
      <c r="K73" s="212">
        <f t="shared" si="54"/>
        <v>0</v>
      </c>
      <c r="L73" s="212">
        <f t="shared" si="54"/>
        <v>0</v>
      </c>
      <c r="M73" s="212">
        <f t="shared" si="54"/>
        <v>0</v>
      </c>
      <c r="N73" s="212">
        <f t="shared" si="54"/>
        <v>0</v>
      </c>
      <c r="O73" s="212">
        <f t="shared" si="54"/>
        <v>0</v>
      </c>
      <c r="P73" s="212">
        <f t="shared" si="54"/>
        <v>0</v>
      </c>
      <c r="Q73" s="212">
        <f t="shared" si="54"/>
        <v>0</v>
      </c>
      <c r="R73" s="212">
        <f t="shared" si="54"/>
        <v>0</v>
      </c>
      <c r="S73" s="212">
        <f t="shared" si="54"/>
        <v>0</v>
      </c>
      <c r="T73" s="212">
        <f t="shared" si="54"/>
        <v>0</v>
      </c>
      <c r="U73" s="212">
        <f t="shared" si="54"/>
        <v>0</v>
      </c>
      <c r="V73" s="212">
        <f t="shared" si="54"/>
        <v>240000</v>
      </c>
      <c r="W73" s="186">
        <f t="shared" si="35"/>
        <v>0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84.75" customHeight="1">
      <c r="A74" s="18"/>
      <c r="B74" s="71">
        <v>3210</v>
      </c>
      <c r="C74" s="323" t="s">
        <v>43</v>
      </c>
      <c r="D74" s="299" t="s">
        <v>110</v>
      </c>
      <c r="E74" s="207">
        <v>240000</v>
      </c>
      <c r="F74" s="182">
        <f>G74+T74</f>
        <v>0</v>
      </c>
      <c r="G74" s="183"/>
      <c r="H74" s="184"/>
      <c r="I74" s="184"/>
      <c r="J74" s="184"/>
      <c r="K74" s="184"/>
      <c r="L74" s="187"/>
      <c r="M74" s="187"/>
      <c r="N74" s="187"/>
      <c r="O74" s="187"/>
      <c r="P74" s="187"/>
      <c r="Q74" s="187"/>
      <c r="R74" s="187"/>
      <c r="S74" s="187"/>
      <c r="T74" s="187">
        <f>H74+I74+J74+K74+L74+M74+N74</f>
        <v>0</v>
      </c>
      <c r="U74" s="180"/>
      <c r="V74" s="186">
        <f>E74-F74</f>
        <v>240000</v>
      </c>
      <c r="W74" s="186">
        <f t="shared" si="35"/>
        <v>0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84.75" customHeight="1">
      <c r="A75" s="78"/>
      <c r="B75" s="86">
        <v>218110</v>
      </c>
      <c r="C75" s="87" t="s">
        <v>180</v>
      </c>
      <c r="D75" s="356"/>
      <c r="E75" s="212">
        <f>E76</f>
        <v>1500000</v>
      </c>
      <c r="F75" s="358">
        <f>F76</f>
        <v>0</v>
      </c>
      <c r="G75" s="358">
        <f t="shared" ref="G75:V75" si="55">G76</f>
        <v>0</v>
      </c>
      <c r="H75" s="358">
        <f t="shared" si="55"/>
        <v>0</v>
      </c>
      <c r="I75" s="358">
        <f t="shared" si="55"/>
        <v>0</v>
      </c>
      <c r="J75" s="358">
        <f t="shared" si="55"/>
        <v>0</v>
      </c>
      <c r="K75" s="358">
        <f t="shared" si="55"/>
        <v>0</v>
      </c>
      <c r="L75" s="358">
        <f t="shared" si="55"/>
        <v>0</v>
      </c>
      <c r="M75" s="358">
        <f t="shared" si="55"/>
        <v>0</v>
      </c>
      <c r="N75" s="358">
        <f t="shared" si="55"/>
        <v>0</v>
      </c>
      <c r="O75" s="358">
        <f t="shared" si="55"/>
        <v>0</v>
      </c>
      <c r="P75" s="358">
        <f t="shared" si="55"/>
        <v>0</v>
      </c>
      <c r="Q75" s="358">
        <f t="shared" si="55"/>
        <v>0</v>
      </c>
      <c r="R75" s="358">
        <f t="shared" si="55"/>
        <v>0</v>
      </c>
      <c r="S75" s="358">
        <f t="shared" si="55"/>
        <v>0</v>
      </c>
      <c r="T75" s="358">
        <f t="shared" si="55"/>
        <v>0</v>
      </c>
      <c r="U75" s="358">
        <f t="shared" si="55"/>
        <v>0</v>
      </c>
      <c r="V75" s="358">
        <f t="shared" si="55"/>
        <v>1500000</v>
      </c>
      <c r="W75" s="186">
        <f t="shared" si="35"/>
        <v>0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49.5" customHeight="1">
      <c r="A76" s="18"/>
      <c r="B76" s="73">
        <v>3110</v>
      </c>
      <c r="C76" s="121" t="s">
        <v>45</v>
      </c>
      <c r="D76" s="299" t="s">
        <v>181</v>
      </c>
      <c r="E76" s="207">
        <v>1500000</v>
      </c>
      <c r="F76" s="201">
        <f t="shared" ref="F76" si="56">G76+T76</f>
        <v>0</v>
      </c>
      <c r="G76" s="183"/>
      <c r="H76" s="184"/>
      <c r="I76" s="184"/>
      <c r="J76" s="184"/>
      <c r="K76" s="184"/>
      <c r="L76" s="187"/>
      <c r="M76" s="187"/>
      <c r="N76" s="187"/>
      <c r="O76" s="187"/>
      <c r="P76" s="187"/>
      <c r="Q76" s="187"/>
      <c r="R76" s="187"/>
      <c r="S76" s="187"/>
      <c r="T76" s="187">
        <f t="shared" ref="T76" si="57">H76+I76+J76+K76+L76+M76+N76</f>
        <v>0</v>
      </c>
      <c r="U76" s="180"/>
      <c r="V76" s="186">
        <f>E76-F76</f>
        <v>1500000</v>
      </c>
      <c r="W76" s="186">
        <f t="shared" si="35"/>
        <v>0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46.5" customHeight="1">
      <c r="A77" s="78"/>
      <c r="B77" s="86">
        <v>218410</v>
      </c>
      <c r="C77" s="126" t="s">
        <v>111</v>
      </c>
      <c r="D77" s="302"/>
      <c r="E77" s="212">
        <f>E78</f>
        <v>150000</v>
      </c>
      <c r="F77" s="212">
        <f t="shared" ref="F77:T77" si="58">F78</f>
        <v>20280</v>
      </c>
      <c r="G77" s="212">
        <f t="shared" si="58"/>
        <v>20280</v>
      </c>
      <c r="H77" s="212">
        <f t="shared" si="58"/>
        <v>0</v>
      </c>
      <c r="I77" s="212">
        <f t="shared" si="58"/>
        <v>0</v>
      </c>
      <c r="J77" s="212">
        <f t="shared" si="58"/>
        <v>0</v>
      </c>
      <c r="K77" s="212">
        <f t="shared" si="58"/>
        <v>0</v>
      </c>
      <c r="L77" s="212">
        <f t="shared" si="58"/>
        <v>0</v>
      </c>
      <c r="M77" s="212">
        <f t="shared" si="58"/>
        <v>0</v>
      </c>
      <c r="N77" s="212">
        <f t="shared" si="58"/>
        <v>0</v>
      </c>
      <c r="O77" s="212">
        <f t="shared" si="58"/>
        <v>0</v>
      </c>
      <c r="P77" s="212">
        <f t="shared" si="58"/>
        <v>0</v>
      </c>
      <c r="Q77" s="212">
        <f t="shared" si="58"/>
        <v>0</v>
      </c>
      <c r="R77" s="212">
        <f t="shared" si="58"/>
        <v>0</v>
      </c>
      <c r="S77" s="212">
        <f t="shared" si="58"/>
        <v>0</v>
      </c>
      <c r="T77" s="212">
        <f t="shared" si="58"/>
        <v>0</v>
      </c>
      <c r="U77" s="212">
        <f>U78</f>
        <v>20280</v>
      </c>
      <c r="V77" s="212">
        <f>V78</f>
        <v>129720</v>
      </c>
      <c r="W77" s="186">
        <f>U77*100/E77</f>
        <v>13.52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80.25" customHeight="1">
      <c r="A78" s="18"/>
      <c r="B78" s="39">
        <v>3210</v>
      </c>
      <c r="C78" s="323" t="s">
        <v>43</v>
      </c>
      <c r="D78" s="299" t="s">
        <v>112</v>
      </c>
      <c r="E78" s="207">
        <v>150000</v>
      </c>
      <c r="F78" s="182">
        <f>G78+T78</f>
        <v>20280</v>
      </c>
      <c r="G78" s="195">
        <v>20280</v>
      </c>
      <c r="H78" s="229"/>
      <c r="I78" s="229"/>
      <c r="J78" s="224"/>
      <c r="K78" s="224"/>
      <c r="L78" s="225"/>
      <c r="M78" s="218"/>
      <c r="N78" s="218"/>
      <c r="O78" s="218"/>
      <c r="P78" s="218"/>
      <c r="Q78" s="218"/>
      <c r="R78" s="218"/>
      <c r="S78" s="218"/>
      <c r="T78" s="187">
        <f t="shared" ref="T78" si="59">H78+I78+J78+K78+L78+M78</f>
        <v>0</v>
      </c>
      <c r="U78" s="201">
        <v>20280</v>
      </c>
      <c r="V78" s="186">
        <f>E78-F78</f>
        <v>129720</v>
      </c>
      <c r="W78" s="186">
        <f t="shared" si="35"/>
        <v>13.52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57.75" customHeight="1">
      <c r="A79" s="129"/>
      <c r="B79" s="132" t="s">
        <v>24</v>
      </c>
      <c r="C79" s="255" t="s">
        <v>71</v>
      </c>
      <c r="D79" s="133"/>
      <c r="E79" s="204">
        <f>E85+E90+E95+E97+E100+E102+E105</f>
        <v>2788440</v>
      </c>
      <c r="F79" s="204">
        <f>F85+F90+F95+F97+F100+F102+F105</f>
        <v>175640</v>
      </c>
      <c r="G79" s="204">
        <f t="shared" ref="G79:V79" si="60">G85+G90+G95+G97+G100+G102+G105</f>
        <v>310640</v>
      </c>
      <c r="H79" s="204">
        <f t="shared" si="60"/>
        <v>0</v>
      </c>
      <c r="I79" s="204">
        <f t="shared" si="60"/>
        <v>0</v>
      </c>
      <c r="J79" s="204">
        <f t="shared" si="60"/>
        <v>0</v>
      </c>
      <c r="K79" s="204">
        <f t="shared" si="60"/>
        <v>0</v>
      </c>
      <c r="L79" s="204">
        <f t="shared" si="60"/>
        <v>0</v>
      </c>
      <c r="M79" s="204">
        <f t="shared" si="60"/>
        <v>0</v>
      </c>
      <c r="N79" s="204">
        <f t="shared" si="60"/>
        <v>0</v>
      </c>
      <c r="O79" s="204">
        <f t="shared" si="60"/>
        <v>0</v>
      </c>
      <c r="P79" s="204">
        <f t="shared" si="60"/>
        <v>0</v>
      </c>
      <c r="Q79" s="204">
        <f t="shared" si="60"/>
        <v>0</v>
      </c>
      <c r="R79" s="204">
        <f t="shared" si="60"/>
        <v>0</v>
      </c>
      <c r="S79" s="204">
        <f t="shared" si="60"/>
        <v>0</v>
      </c>
      <c r="T79" s="204">
        <f t="shared" si="60"/>
        <v>0</v>
      </c>
      <c r="U79" s="204">
        <f t="shared" si="60"/>
        <v>126450</v>
      </c>
      <c r="V79" s="204">
        <f t="shared" si="60"/>
        <v>2612800</v>
      </c>
      <c r="W79" s="186">
        <f t="shared" si="35"/>
        <v>4.5347936480612816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45" hidden="1" customHeight="1">
      <c r="A80" s="64"/>
      <c r="B80" s="99"/>
      <c r="C80" s="72"/>
      <c r="D80" s="63"/>
      <c r="E80" s="205">
        <f>E81+E82</f>
        <v>0</v>
      </c>
      <c r="F80" s="205">
        <f t="shared" ref="F80:V80" si="61">F81+F82</f>
        <v>0</v>
      </c>
      <c r="G80" s="205">
        <f t="shared" si="61"/>
        <v>0</v>
      </c>
      <c r="H80" s="205">
        <f t="shared" si="61"/>
        <v>0</v>
      </c>
      <c r="I80" s="205">
        <f t="shared" si="61"/>
        <v>0</v>
      </c>
      <c r="J80" s="205">
        <f t="shared" si="61"/>
        <v>0</v>
      </c>
      <c r="K80" s="205">
        <f t="shared" si="61"/>
        <v>0</v>
      </c>
      <c r="L80" s="205">
        <f t="shared" si="61"/>
        <v>0</v>
      </c>
      <c r="M80" s="205">
        <f t="shared" si="61"/>
        <v>0</v>
      </c>
      <c r="N80" s="205">
        <f t="shared" si="61"/>
        <v>0</v>
      </c>
      <c r="O80" s="205">
        <f t="shared" si="61"/>
        <v>0</v>
      </c>
      <c r="P80" s="205">
        <f t="shared" si="61"/>
        <v>0</v>
      </c>
      <c r="Q80" s="205">
        <f t="shared" si="61"/>
        <v>0</v>
      </c>
      <c r="R80" s="205">
        <f t="shared" si="61"/>
        <v>0</v>
      </c>
      <c r="S80" s="205">
        <f t="shared" si="61"/>
        <v>0</v>
      </c>
      <c r="T80" s="205">
        <f t="shared" si="61"/>
        <v>0</v>
      </c>
      <c r="U80" s="205">
        <f t="shared" si="61"/>
        <v>0</v>
      </c>
      <c r="V80" s="205">
        <f t="shared" si="61"/>
        <v>0</v>
      </c>
      <c r="W80" s="186" t="e">
        <f t="shared" si="35"/>
        <v>#DIV/0!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57" hidden="1" customHeight="1">
      <c r="A81" s="43">
        <v>48</v>
      </c>
      <c r="B81" s="73"/>
      <c r="C81" s="19"/>
      <c r="D81" s="93"/>
      <c r="E81" s="207"/>
      <c r="F81" s="214">
        <f>G81+T81</f>
        <v>0</v>
      </c>
      <c r="G81" s="195"/>
      <c r="H81" s="221"/>
      <c r="I81" s="221"/>
      <c r="J81" s="221"/>
      <c r="K81" s="221"/>
      <c r="L81" s="217"/>
      <c r="M81" s="217"/>
      <c r="N81" s="217"/>
      <c r="O81" s="217"/>
      <c r="P81" s="217"/>
      <c r="Q81" s="217"/>
      <c r="R81" s="217"/>
      <c r="S81" s="217"/>
      <c r="T81" s="187">
        <f>H81+I81+J81+K81+L81+M81+N81+O81+P81+Q81+R81+S81</f>
        <v>0</v>
      </c>
      <c r="U81" s="201"/>
      <c r="V81" s="223">
        <f>E81-F81</f>
        <v>0</v>
      </c>
      <c r="W81" s="186" t="e">
        <f t="shared" si="35"/>
        <v>#DIV/0!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52.5" hidden="1" customHeight="1">
      <c r="A82" s="43">
        <v>49</v>
      </c>
      <c r="B82" s="73"/>
      <c r="C82" s="19"/>
      <c r="D82" s="93"/>
      <c r="E82" s="207"/>
      <c r="F82" s="214">
        <f>G82+T82</f>
        <v>0</v>
      </c>
      <c r="G82" s="195"/>
      <c r="H82" s="221"/>
      <c r="I82" s="221"/>
      <c r="J82" s="221"/>
      <c r="K82" s="221"/>
      <c r="L82" s="217"/>
      <c r="M82" s="217"/>
      <c r="N82" s="217"/>
      <c r="O82" s="217"/>
      <c r="P82" s="217"/>
      <c r="Q82" s="217"/>
      <c r="R82" s="217"/>
      <c r="S82" s="217"/>
      <c r="T82" s="187">
        <f>H82+I82+J82+K82+L82+M82+N82+O82+P82+Q82+R82+S82</f>
        <v>0</v>
      </c>
      <c r="U82" s="201"/>
      <c r="V82" s="223">
        <f>E82-F82</f>
        <v>0</v>
      </c>
      <c r="W82" s="186" t="e">
        <f t="shared" si="35"/>
        <v>#DIV/0!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0.75" hidden="1" customHeight="1">
      <c r="A83" s="43">
        <v>48</v>
      </c>
      <c r="B83" s="73"/>
      <c r="C83" s="69"/>
      <c r="D83" s="93" t="s">
        <v>17</v>
      </c>
      <c r="E83" s="207"/>
      <c r="F83" s="214">
        <f>G83+T83</f>
        <v>0</v>
      </c>
      <c r="G83" s="195"/>
      <c r="H83" s="221"/>
      <c r="I83" s="221"/>
      <c r="J83" s="221"/>
      <c r="K83" s="221"/>
      <c r="L83" s="217"/>
      <c r="M83" s="217"/>
      <c r="N83" s="217"/>
      <c r="O83" s="217"/>
      <c r="P83" s="217"/>
      <c r="Q83" s="217"/>
      <c r="R83" s="217"/>
      <c r="S83" s="217"/>
      <c r="T83" s="187">
        <f>H83+I83+J83+K83+L83+M83+N83+O83+P83+Q83+R83+S83</f>
        <v>0</v>
      </c>
      <c r="U83" s="201"/>
      <c r="V83" s="223">
        <f>E83-F83</f>
        <v>0</v>
      </c>
      <c r="W83" s="186" t="e">
        <f t="shared" si="35"/>
        <v>#DIV/0!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21" hidden="1" customHeight="1">
      <c r="A84" s="43"/>
      <c r="B84" s="73"/>
      <c r="C84" s="69"/>
      <c r="D84" s="93"/>
      <c r="E84" s="207"/>
      <c r="F84" s="214">
        <f>G84+T84</f>
        <v>0</v>
      </c>
      <c r="G84" s="195"/>
      <c r="H84" s="221"/>
      <c r="I84" s="221"/>
      <c r="J84" s="221"/>
      <c r="K84" s="221"/>
      <c r="L84" s="217"/>
      <c r="M84" s="217"/>
      <c r="N84" s="217"/>
      <c r="O84" s="217"/>
      <c r="P84" s="217"/>
      <c r="Q84" s="217"/>
      <c r="R84" s="217"/>
      <c r="S84" s="217"/>
      <c r="T84" s="187">
        <f>H84+I84+J84+K84+L84+M84+N84+O84+P84+Q84+R84+S84</f>
        <v>0</v>
      </c>
      <c r="U84" s="201"/>
      <c r="V84" s="223">
        <f>E84-F84</f>
        <v>0</v>
      </c>
      <c r="W84" s="186" t="e">
        <f t="shared" si="35"/>
        <v>#DIV/0!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37.5" customHeight="1">
      <c r="A85" s="78"/>
      <c r="B85" s="165">
        <v>611010</v>
      </c>
      <c r="C85" s="118" t="s">
        <v>55</v>
      </c>
      <c r="D85" s="97"/>
      <c r="E85" s="212">
        <f>E86+E87+E88+E89</f>
        <v>500160</v>
      </c>
      <c r="F85" s="212">
        <f t="shared" ref="F85:V85" si="62">F86+F87+F88+F89</f>
        <v>0</v>
      </c>
      <c r="G85" s="212">
        <f t="shared" si="62"/>
        <v>0</v>
      </c>
      <c r="H85" s="212">
        <f t="shared" si="62"/>
        <v>0</v>
      </c>
      <c r="I85" s="212">
        <f t="shared" si="62"/>
        <v>0</v>
      </c>
      <c r="J85" s="212">
        <f t="shared" si="62"/>
        <v>0</v>
      </c>
      <c r="K85" s="212">
        <f t="shared" si="62"/>
        <v>0</v>
      </c>
      <c r="L85" s="212">
        <f t="shared" si="62"/>
        <v>0</v>
      </c>
      <c r="M85" s="212">
        <f t="shared" si="62"/>
        <v>0</v>
      </c>
      <c r="N85" s="212">
        <f t="shared" si="62"/>
        <v>0</v>
      </c>
      <c r="O85" s="212">
        <f t="shared" si="62"/>
        <v>0</v>
      </c>
      <c r="P85" s="212">
        <f t="shared" si="62"/>
        <v>0</v>
      </c>
      <c r="Q85" s="212">
        <f t="shared" si="62"/>
        <v>0</v>
      </c>
      <c r="R85" s="212">
        <f t="shared" si="62"/>
        <v>0</v>
      </c>
      <c r="S85" s="212">
        <f t="shared" si="62"/>
        <v>0</v>
      </c>
      <c r="T85" s="212">
        <f t="shared" si="62"/>
        <v>0</v>
      </c>
      <c r="U85" s="212">
        <f t="shared" si="62"/>
        <v>0</v>
      </c>
      <c r="V85" s="212">
        <f t="shared" si="62"/>
        <v>500160</v>
      </c>
      <c r="W85" s="233">
        <f t="shared" ref="W85" si="63">W86+W89</f>
        <v>0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31.5">
      <c r="A86" s="43"/>
      <c r="B86" s="73">
        <v>3110</v>
      </c>
      <c r="C86" s="121" t="s">
        <v>45</v>
      </c>
      <c r="D86" s="92" t="s">
        <v>171</v>
      </c>
      <c r="E86" s="207">
        <v>50160</v>
      </c>
      <c r="F86" s="182">
        <f>G86+T86</f>
        <v>0</v>
      </c>
      <c r="G86" s="183"/>
      <c r="H86" s="201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>
        <f>H86+I86+J86+K86+L86</f>
        <v>0</v>
      </c>
      <c r="U86" s="179"/>
      <c r="V86" s="187">
        <f>E86-F86</f>
        <v>50160</v>
      </c>
      <c r="W86" s="186">
        <f>U86*100/E86</f>
        <v>0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41.25" customHeight="1">
      <c r="A87" s="43"/>
      <c r="B87" s="73">
        <v>3132</v>
      </c>
      <c r="C87" s="121" t="s">
        <v>0</v>
      </c>
      <c r="D87" s="92" t="s">
        <v>115</v>
      </c>
      <c r="E87" s="207">
        <v>150000</v>
      </c>
      <c r="F87" s="182">
        <f t="shared" ref="F87:F88" si="64">G87+T87</f>
        <v>0</v>
      </c>
      <c r="G87" s="183"/>
      <c r="H87" s="201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>
        <f t="shared" ref="T87:T88" si="65">H87+I87+J87+K87+L87</f>
        <v>0</v>
      </c>
      <c r="U87" s="179"/>
      <c r="V87" s="187">
        <f t="shared" ref="V87:V88" si="66">E87-F87</f>
        <v>150000</v>
      </c>
      <c r="W87" s="186">
        <f t="shared" ref="W87:W88" si="67">U87*100/E87</f>
        <v>0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52.5">
      <c r="A88" s="43"/>
      <c r="B88" s="73">
        <v>3132</v>
      </c>
      <c r="C88" s="355" t="s">
        <v>0</v>
      </c>
      <c r="D88" s="92" t="s">
        <v>113</v>
      </c>
      <c r="E88" s="207">
        <v>150000</v>
      </c>
      <c r="F88" s="182">
        <f t="shared" si="64"/>
        <v>0</v>
      </c>
      <c r="G88" s="183"/>
      <c r="H88" s="201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>
        <f t="shared" si="65"/>
        <v>0</v>
      </c>
      <c r="U88" s="179"/>
      <c r="V88" s="187">
        <f t="shared" si="66"/>
        <v>150000</v>
      </c>
      <c r="W88" s="186">
        <f t="shared" si="67"/>
        <v>0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52.5">
      <c r="A89" s="43"/>
      <c r="B89" s="73">
        <v>3132</v>
      </c>
      <c r="C89" s="121" t="s">
        <v>0</v>
      </c>
      <c r="D89" s="92" t="s">
        <v>114</v>
      </c>
      <c r="E89" s="207">
        <v>150000</v>
      </c>
      <c r="F89" s="182">
        <f>G89+T89</f>
        <v>0</v>
      </c>
      <c r="G89" s="183"/>
      <c r="H89" s="201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>
        <f>H89+I89+J89+K89+L89</f>
        <v>0</v>
      </c>
      <c r="U89" s="179"/>
      <c r="V89" s="187">
        <f>E89-F89</f>
        <v>150000</v>
      </c>
      <c r="W89" s="186">
        <f t="shared" ref="W89:W94" si="68">U89*100/E89</f>
        <v>0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75" customHeight="1">
      <c r="A90" s="64"/>
      <c r="B90" s="65" t="s">
        <v>83</v>
      </c>
      <c r="C90" s="118" t="s">
        <v>84</v>
      </c>
      <c r="D90" s="67"/>
      <c r="E90" s="205">
        <f>E91+E92+E93+E94</f>
        <v>1235000</v>
      </c>
      <c r="F90" s="205">
        <f t="shared" ref="F90:V90" si="69">F91+F92+F93+F94</f>
        <v>49190</v>
      </c>
      <c r="G90" s="205">
        <f t="shared" si="69"/>
        <v>49190</v>
      </c>
      <c r="H90" s="205">
        <f t="shared" si="69"/>
        <v>0</v>
      </c>
      <c r="I90" s="205">
        <f t="shared" si="69"/>
        <v>0</v>
      </c>
      <c r="J90" s="205">
        <f t="shared" si="69"/>
        <v>0</v>
      </c>
      <c r="K90" s="205">
        <f t="shared" si="69"/>
        <v>0</v>
      </c>
      <c r="L90" s="205">
        <f t="shared" si="69"/>
        <v>0</v>
      </c>
      <c r="M90" s="205">
        <f t="shared" si="69"/>
        <v>0</v>
      </c>
      <c r="N90" s="205">
        <f t="shared" si="69"/>
        <v>0</v>
      </c>
      <c r="O90" s="205">
        <f t="shared" si="69"/>
        <v>0</v>
      </c>
      <c r="P90" s="205">
        <f t="shared" si="69"/>
        <v>0</v>
      </c>
      <c r="Q90" s="205">
        <f t="shared" si="69"/>
        <v>0</v>
      </c>
      <c r="R90" s="205">
        <f t="shared" si="69"/>
        <v>0</v>
      </c>
      <c r="S90" s="205">
        <f t="shared" si="69"/>
        <v>0</v>
      </c>
      <c r="T90" s="205">
        <f t="shared" si="69"/>
        <v>0</v>
      </c>
      <c r="U90" s="205">
        <f t="shared" si="69"/>
        <v>0</v>
      </c>
      <c r="V90" s="205">
        <f t="shared" si="69"/>
        <v>1185810</v>
      </c>
      <c r="W90" s="186">
        <f t="shared" si="68"/>
        <v>0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71.25" customHeight="1">
      <c r="A91" s="18"/>
      <c r="B91" s="20">
        <v>3110</v>
      </c>
      <c r="C91" s="121" t="s">
        <v>45</v>
      </c>
      <c r="D91" s="92" t="s">
        <v>116</v>
      </c>
      <c r="E91" s="213">
        <v>260000</v>
      </c>
      <c r="F91" s="201">
        <f>G91+T91</f>
        <v>49190</v>
      </c>
      <c r="G91" s="183">
        <v>49190</v>
      </c>
      <c r="H91" s="184"/>
      <c r="I91" s="184"/>
      <c r="J91" s="184"/>
      <c r="K91" s="184"/>
      <c r="L91" s="187"/>
      <c r="M91" s="186"/>
      <c r="N91" s="186"/>
      <c r="O91" s="186"/>
      <c r="P91" s="186"/>
      <c r="Q91" s="186"/>
      <c r="R91" s="186"/>
      <c r="S91" s="186"/>
      <c r="T91" s="187">
        <f>H91+I91+J91+K91+L91</f>
        <v>0</v>
      </c>
      <c r="U91" s="179"/>
      <c r="V91" s="186">
        <f t="shared" ref="V91:V94" si="70">E91-F91</f>
        <v>210810</v>
      </c>
      <c r="W91" s="186">
        <f t="shared" si="68"/>
        <v>0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36" customHeight="1">
      <c r="A92" s="18"/>
      <c r="B92" s="20">
        <v>3132</v>
      </c>
      <c r="C92" s="121" t="s">
        <v>0</v>
      </c>
      <c r="D92" s="92" t="s">
        <v>117</v>
      </c>
      <c r="E92" s="213">
        <v>75000</v>
      </c>
      <c r="F92" s="201">
        <f>G92+T92</f>
        <v>0</v>
      </c>
      <c r="G92" s="183"/>
      <c r="H92" s="185"/>
      <c r="I92" s="184"/>
      <c r="J92" s="184"/>
      <c r="K92" s="184"/>
      <c r="L92" s="187"/>
      <c r="M92" s="186"/>
      <c r="N92" s="186"/>
      <c r="O92" s="186"/>
      <c r="P92" s="186"/>
      <c r="Q92" s="186"/>
      <c r="R92" s="186"/>
      <c r="S92" s="186"/>
      <c r="T92" s="187">
        <f t="shared" ref="T92:T94" si="71">H92+I92+J92+K92</f>
        <v>0</v>
      </c>
      <c r="U92" s="179"/>
      <c r="V92" s="186">
        <f t="shared" si="70"/>
        <v>75000</v>
      </c>
      <c r="W92" s="186">
        <f t="shared" si="68"/>
        <v>0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51" customHeight="1">
      <c r="A93" s="18"/>
      <c r="B93" s="20">
        <v>3132</v>
      </c>
      <c r="C93" s="121" t="s">
        <v>0</v>
      </c>
      <c r="D93" s="92" t="s">
        <v>118</v>
      </c>
      <c r="E93" s="213">
        <v>75000</v>
      </c>
      <c r="F93" s="201">
        <f>G93+T93</f>
        <v>0</v>
      </c>
      <c r="G93" s="183"/>
      <c r="H93" s="231"/>
      <c r="I93" s="184"/>
      <c r="J93" s="184"/>
      <c r="K93" s="184"/>
      <c r="L93" s="187"/>
      <c r="M93" s="186"/>
      <c r="N93" s="186"/>
      <c r="O93" s="186"/>
      <c r="P93" s="186"/>
      <c r="Q93" s="186"/>
      <c r="R93" s="186"/>
      <c r="S93" s="186"/>
      <c r="T93" s="187">
        <f t="shared" si="71"/>
        <v>0</v>
      </c>
      <c r="U93" s="179"/>
      <c r="V93" s="186">
        <f t="shared" si="70"/>
        <v>75000</v>
      </c>
      <c r="W93" s="186">
        <f t="shared" si="68"/>
        <v>0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48" customHeight="1">
      <c r="A94" s="18"/>
      <c r="B94" s="20">
        <v>3132</v>
      </c>
      <c r="C94" s="323" t="s">
        <v>0</v>
      </c>
      <c r="D94" s="92" t="s">
        <v>119</v>
      </c>
      <c r="E94" s="213">
        <v>825000</v>
      </c>
      <c r="F94" s="201">
        <f>G94+T94</f>
        <v>0</v>
      </c>
      <c r="G94" s="183"/>
      <c r="H94" s="186"/>
      <c r="I94" s="184"/>
      <c r="J94" s="184"/>
      <c r="K94" s="184"/>
      <c r="L94" s="187"/>
      <c r="M94" s="186"/>
      <c r="N94" s="186"/>
      <c r="O94" s="186"/>
      <c r="P94" s="186"/>
      <c r="Q94" s="186"/>
      <c r="R94" s="186"/>
      <c r="S94" s="186"/>
      <c r="T94" s="187">
        <f t="shared" si="71"/>
        <v>0</v>
      </c>
      <c r="U94" s="179"/>
      <c r="V94" s="186">
        <f t="shared" si="70"/>
        <v>825000</v>
      </c>
      <c r="W94" s="186">
        <f t="shared" si="68"/>
        <v>0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67.5" customHeight="1">
      <c r="A95" s="64"/>
      <c r="B95" s="65" t="s">
        <v>120</v>
      </c>
      <c r="C95" s="126" t="s">
        <v>121</v>
      </c>
      <c r="D95" s="324"/>
      <c r="E95" s="205">
        <f>E96</f>
        <v>112000</v>
      </c>
      <c r="F95" s="205">
        <f t="shared" ref="F95:W95" si="72">F96</f>
        <v>0</v>
      </c>
      <c r="G95" s="205">
        <f t="shared" si="72"/>
        <v>0</v>
      </c>
      <c r="H95" s="205">
        <f t="shared" si="72"/>
        <v>0</v>
      </c>
      <c r="I95" s="205">
        <f t="shared" si="72"/>
        <v>0</v>
      </c>
      <c r="J95" s="205">
        <f t="shared" si="72"/>
        <v>0</v>
      </c>
      <c r="K95" s="205">
        <f t="shared" si="72"/>
        <v>0</v>
      </c>
      <c r="L95" s="205">
        <f t="shared" si="72"/>
        <v>0</v>
      </c>
      <c r="M95" s="205">
        <f t="shared" si="72"/>
        <v>0</v>
      </c>
      <c r="N95" s="205">
        <f t="shared" si="72"/>
        <v>0</v>
      </c>
      <c r="O95" s="205">
        <f t="shared" si="72"/>
        <v>0</v>
      </c>
      <c r="P95" s="205">
        <f t="shared" si="72"/>
        <v>0</v>
      </c>
      <c r="Q95" s="205">
        <f t="shared" si="72"/>
        <v>0</v>
      </c>
      <c r="R95" s="205">
        <f t="shared" si="72"/>
        <v>0</v>
      </c>
      <c r="S95" s="205">
        <f t="shared" si="72"/>
        <v>0</v>
      </c>
      <c r="T95" s="205">
        <f t="shared" si="72"/>
        <v>0</v>
      </c>
      <c r="U95" s="205">
        <f t="shared" si="72"/>
        <v>0</v>
      </c>
      <c r="V95" s="205">
        <f t="shared" si="72"/>
        <v>112000</v>
      </c>
      <c r="W95" s="233">
        <f t="shared" si="72"/>
        <v>0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62.25" customHeight="1">
      <c r="A96" s="18"/>
      <c r="B96" s="20">
        <v>3110</v>
      </c>
      <c r="C96" s="323" t="s">
        <v>45</v>
      </c>
      <c r="D96" s="157" t="s">
        <v>122</v>
      </c>
      <c r="E96" s="213">
        <v>112000</v>
      </c>
      <c r="F96" s="214">
        <f>G96+T96</f>
        <v>0</v>
      </c>
      <c r="G96" s="195"/>
      <c r="H96" s="216"/>
      <c r="I96" s="216"/>
      <c r="J96" s="216"/>
      <c r="K96" s="216"/>
      <c r="L96" s="217"/>
      <c r="M96" s="225"/>
      <c r="N96" s="225"/>
      <c r="O96" s="225"/>
      <c r="P96" s="225"/>
      <c r="Q96" s="225"/>
      <c r="R96" s="225"/>
      <c r="S96" s="225"/>
      <c r="T96" s="187">
        <f>H96+I96+J96+K96+L96+M96+N96+O96+P96+Q96+R96+S96</f>
        <v>0</v>
      </c>
      <c r="U96" s="201"/>
      <c r="V96" s="186">
        <f>E96-F96</f>
        <v>112000</v>
      </c>
      <c r="W96" s="186">
        <f t="shared" ref="W96:W107" si="73">U96*100/E96</f>
        <v>0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66.75" customHeight="1">
      <c r="A97" s="78"/>
      <c r="B97" s="86">
        <v>611141</v>
      </c>
      <c r="C97" s="117" t="s">
        <v>123</v>
      </c>
      <c r="D97" s="324"/>
      <c r="E97" s="212">
        <f>E98+E99</f>
        <v>450000</v>
      </c>
      <c r="F97" s="212">
        <f t="shared" ref="F97:V97" si="74">F98+F99</f>
        <v>0</v>
      </c>
      <c r="G97" s="212">
        <f t="shared" si="74"/>
        <v>0</v>
      </c>
      <c r="H97" s="212">
        <f t="shared" si="74"/>
        <v>0</v>
      </c>
      <c r="I97" s="212">
        <f t="shared" si="74"/>
        <v>0</v>
      </c>
      <c r="J97" s="212">
        <f t="shared" si="74"/>
        <v>0</v>
      </c>
      <c r="K97" s="212">
        <f t="shared" si="74"/>
        <v>0</v>
      </c>
      <c r="L97" s="212">
        <f t="shared" si="74"/>
        <v>0</v>
      </c>
      <c r="M97" s="212">
        <f t="shared" si="74"/>
        <v>0</v>
      </c>
      <c r="N97" s="212">
        <f t="shared" si="74"/>
        <v>0</v>
      </c>
      <c r="O97" s="212">
        <f t="shared" si="74"/>
        <v>0</v>
      </c>
      <c r="P97" s="212">
        <f t="shared" si="74"/>
        <v>0</v>
      </c>
      <c r="Q97" s="212">
        <f t="shared" si="74"/>
        <v>0</v>
      </c>
      <c r="R97" s="212">
        <f t="shared" si="74"/>
        <v>0</v>
      </c>
      <c r="S97" s="212">
        <f t="shared" si="74"/>
        <v>0</v>
      </c>
      <c r="T97" s="212">
        <f t="shared" si="74"/>
        <v>0</v>
      </c>
      <c r="U97" s="212">
        <f t="shared" si="74"/>
        <v>0</v>
      </c>
      <c r="V97" s="212">
        <f t="shared" si="74"/>
        <v>450000</v>
      </c>
      <c r="W97" s="186">
        <f t="shared" si="73"/>
        <v>0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45.75" customHeight="1">
      <c r="A98" s="18"/>
      <c r="B98" s="20">
        <v>3110</v>
      </c>
      <c r="C98" s="121" t="s">
        <v>45</v>
      </c>
      <c r="D98" s="122" t="s">
        <v>124</v>
      </c>
      <c r="E98" s="213">
        <v>50000</v>
      </c>
      <c r="F98" s="182">
        <f>G98+T98</f>
        <v>0</v>
      </c>
      <c r="G98" s="183"/>
      <c r="H98" s="184"/>
      <c r="I98" s="184"/>
      <c r="J98" s="184"/>
      <c r="K98" s="184"/>
      <c r="L98" s="187"/>
      <c r="M98" s="186"/>
      <c r="N98" s="186"/>
      <c r="O98" s="186"/>
      <c r="P98" s="186"/>
      <c r="Q98" s="186"/>
      <c r="R98" s="186"/>
      <c r="S98" s="186"/>
      <c r="T98" s="187">
        <f>H98+I98</f>
        <v>0</v>
      </c>
      <c r="U98" s="179"/>
      <c r="V98" s="186">
        <f>E98-F98</f>
        <v>50000</v>
      </c>
      <c r="W98" s="186">
        <f t="shared" si="73"/>
        <v>0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57" customHeight="1">
      <c r="A99" s="18"/>
      <c r="B99" s="20">
        <v>3132</v>
      </c>
      <c r="C99" s="121" t="s">
        <v>0</v>
      </c>
      <c r="D99" s="92" t="s">
        <v>125</v>
      </c>
      <c r="E99" s="213">
        <v>400000</v>
      </c>
      <c r="F99" s="182">
        <f>G99+T99</f>
        <v>0</v>
      </c>
      <c r="G99" s="183"/>
      <c r="H99" s="184"/>
      <c r="I99" s="184"/>
      <c r="J99" s="184"/>
      <c r="K99" s="184"/>
      <c r="L99" s="187"/>
      <c r="M99" s="186"/>
      <c r="N99" s="186"/>
      <c r="O99" s="186"/>
      <c r="P99" s="186"/>
      <c r="Q99" s="186"/>
      <c r="R99" s="186"/>
      <c r="S99" s="186"/>
      <c r="T99" s="187">
        <f>H99+I99</f>
        <v>0</v>
      </c>
      <c r="U99" s="179"/>
      <c r="V99" s="186">
        <f>E99-F99</f>
        <v>400000</v>
      </c>
      <c r="W99" s="186">
        <f t="shared" si="73"/>
        <v>0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90.75" customHeight="1">
      <c r="A100" s="78"/>
      <c r="B100" s="354">
        <v>611154</v>
      </c>
      <c r="C100" s="87" t="s">
        <v>182</v>
      </c>
      <c r="D100" s="101"/>
      <c r="E100" s="212">
        <f>E101</f>
        <v>135000</v>
      </c>
      <c r="F100" s="212">
        <f t="shared" ref="F100:V100" si="75">F101</f>
        <v>0</v>
      </c>
      <c r="G100" s="212">
        <f t="shared" si="75"/>
        <v>135000</v>
      </c>
      <c r="H100" s="212">
        <f t="shared" si="75"/>
        <v>0</v>
      </c>
      <c r="I100" s="212">
        <f t="shared" si="75"/>
        <v>0</v>
      </c>
      <c r="J100" s="212">
        <f t="shared" si="75"/>
        <v>0</v>
      </c>
      <c r="K100" s="212">
        <f t="shared" si="75"/>
        <v>0</v>
      </c>
      <c r="L100" s="212">
        <f t="shared" si="75"/>
        <v>0</v>
      </c>
      <c r="M100" s="212">
        <f t="shared" si="75"/>
        <v>0</v>
      </c>
      <c r="N100" s="212">
        <f t="shared" si="75"/>
        <v>0</v>
      </c>
      <c r="O100" s="212">
        <f t="shared" si="75"/>
        <v>0</v>
      </c>
      <c r="P100" s="212">
        <f t="shared" si="75"/>
        <v>0</v>
      </c>
      <c r="Q100" s="212">
        <f t="shared" si="75"/>
        <v>0</v>
      </c>
      <c r="R100" s="212">
        <f t="shared" si="75"/>
        <v>0</v>
      </c>
      <c r="S100" s="212">
        <f t="shared" si="75"/>
        <v>0</v>
      </c>
      <c r="T100" s="212">
        <f t="shared" si="75"/>
        <v>0</v>
      </c>
      <c r="U100" s="212">
        <f t="shared" si="75"/>
        <v>0</v>
      </c>
      <c r="V100" s="212">
        <f t="shared" si="75"/>
        <v>135000</v>
      </c>
      <c r="W100" s="186">
        <f t="shared" si="73"/>
        <v>0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119.25" customHeight="1">
      <c r="A101" s="18"/>
      <c r="B101" s="20">
        <v>3110</v>
      </c>
      <c r="C101" s="121" t="s">
        <v>45</v>
      </c>
      <c r="D101" s="157" t="s">
        <v>183</v>
      </c>
      <c r="E101" s="213">
        <v>135000</v>
      </c>
      <c r="F101" s="182"/>
      <c r="G101" s="183">
        <v>135000</v>
      </c>
      <c r="H101" s="184"/>
      <c r="I101" s="184"/>
      <c r="J101" s="184"/>
      <c r="K101" s="184"/>
      <c r="L101" s="187"/>
      <c r="M101" s="186"/>
      <c r="N101" s="186"/>
      <c r="O101" s="186"/>
      <c r="P101" s="186"/>
      <c r="Q101" s="186"/>
      <c r="R101" s="186"/>
      <c r="S101" s="186"/>
      <c r="T101" s="187">
        <f>H101+I101+J101+K101+L101+M101</f>
        <v>0</v>
      </c>
      <c r="U101" s="179"/>
      <c r="V101" s="186">
        <f>E101-F101</f>
        <v>135000</v>
      </c>
      <c r="W101" s="186">
        <f t="shared" si="73"/>
        <v>0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111.75" customHeight="1">
      <c r="A102" s="64"/>
      <c r="B102" s="94">
        <v>611200</v>
      </c>
      <c r="C102" s="126" t="s">
        <v>126</v>
      </c>
      <c r="D102" s="325"/>
      <c r="E102" s="205">
        <f>E103+E104</f>
        <v>124780</v>
      </c>
      <c r="F102" s="205">
        <f t="shared" ref="F102:U102" si="76">F103+F104</f>
        <v>0</v>
      </c>
      <c r="G102" s="205">
        <f t="shared" si="76"/>
        <v>0</v>
      </c>
      <c r="H102" s="205">
        <f t="shared" si="76"/>
        <v>0</v>
      </c>
      <c r="I102" s="205">
        <f t="shared" si="76"/>
        <v>0</v>
      </c>
      <c r="J102" s="205">
        <f t="shared" si="76"/>
        <v>0</v>
      </c>
      <c r="K102" s="205">
        <f t="shared" si="76"/>
        <v>0</v>
      </c>
      <c r="L102" s="205">
        <f t="shared" si="76"/>
        <v>0</v>
      </c>
      <c r="M102" s="205">
        <f t="shared" si="76"/>
        <v>0</v>
      </c>
      <c r="N102" s="205">
        <f t="shared" si="76"/>
        <v>0</v>
      </c>
      <c r="O102" s="205">
        <f t="shared" si="76"/>
        <v>0</v>
      </c>
      <c r="P102" s="205">
        <f t="shared" si="76"/>
        <v>0</v>
      </c>
      <c r="Q102" s="205">
        <f t="shared" si="76"/>
        <v>0</v>
      </c>
      <c r="R102" s="205">
        <f t="shared" si="76"/>
        <v>0</v>
      </c>
      <c r="S102" s="205">
        <f t="shared" si="76"/>
        <v>0</v>
      </c>
      <c r="T102" s="205">
        <f t="shared" si="76"/>
        <v>0</v>
      </c>
      <c r="U102" s="205">
        <f t="shared" si="76"/>
        <v>0</v>
      </c>
      <c r="V102" s="205">
        <f>V103+V104</f>
        <v>124780</v>
      </c>
      <c r="W102" s="186">
        <f t="shared" si="73"/>
        <v>0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87.75" customHeight="1">
      <c r="A103" s="18"/>
      <c r="B103" s="20">
        <v>3110</v>
      </c>
      <c r="C103" s="121" t="s">
        <v>45</v>
      </c>
      <c r="D103" s="92" t="s">
        <v>127</v>
      </c>
      <c r="E103" s="213">
        <v>124780</v>
      </c>
      <c r="F103" s="182">
        <f>G103+T103</f>
        <v>0</v>
      </c>
      <c r="G103" s="183"/>
      <c r="H103" s="184"/>
      <c r="I103" s="184"/>
      <c r="J103" s="184"/>
      <c r="K103" s="184"/>
      <c r="L103" s="187"/>
      <c r="M103" s="186"/>
      <c r="N103" s="186"/>
      <c r="O103" s="186"/>
      <c r="P103" s="186"/>
      <c r="Q103" s="186"/>
      <c r="R103" s="186"/>
      <c r="S103" s="186"/>
      <c r="T103" s="187">
        <f>H103+I103+J103+K103+L103+M103+N103+O103+P103+Q103+R103+S103</f>
        <v>0</v>
      </c>
      <c r="U103" s="179"/>
      <c r="V103" s="186">
        <f>E103-F103</f>
        <v>124780</v>
      </c>
      <c r="W103" s="186">
        <f t="shared" si="73"/>
        <v>0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59.25" hidden="1" customHeight="1">
      <c r="A104" s="18"/>
      <c r="B104" s="20"/>
      <c r="C104" s="19"/>
      <c r="D104" s="123"/>
      <c r="E104" s="213"/>
      <c r="F104" s="182">
        <f>G104+T104</f>
        <v>0</v>
      </c>
      <c r="G104" s="183"/>
      <c r="H104" s="184"/>
      <c r="I104" s="184"/>
      <c r="J104" s="184"/>
      <c r="K104" s="184"/>
      <c r="L104" s="187"/>
      <c r="M104" s="186"/>
      <c r="N104" s="186"/>
      <c r="O104" s="186"/>
      <c r="P104" s="186"/>
      <c r="Q104" s="186"/>
      <c r="R104" s="186"/>
      <c r="S104" s="186"/>
      <c r="T104" s="187">
        <f>H104+I104+J104+K104+L104+M104+N104+O104+P104+Q104+R104+S104</f>
        <v>0</v>
      </c>
      <c r="U104" s="179"/>
      <c r="V104" s="186">
        <f>E104-F104</f>
        <v>0</v>
      </c>
      <c r="W104" s="186" t="e">
        <f t="shared" si="73"/>
        <v>#DIV/0!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61.5" customHeight="1">
      <c r="A105" s="78"/>
      <c r="B105" s="86">
        <v>617520</v>
      </c>
      <c r="C105" s="302" t="s">
        <v>70</v>
      </c>
      <c r="D105" s="300"/>
      <c r="E105" s="212">
        <f>E106+E107</f>
        <v>231500</v>
      </c>
      <c r="F105" s="212">
        <f t="shared" ref="F105:V105" si="77">F106+F107</f>
        <v>126450</v>
      </c>
      <c r="G105" s="212">
        <f t="shared" si="77"/>
        <v>126450</v>
      </c>
      <c r="H105" s="212">
        <f t="shared" si="77"/>
        <v>0</v>
      </c>
      <c r="I105" s="212">
        <f t="shared" si="77"/>
        <v>0</v>
      </c>
      <c r="J105" s="212">
        <f t="shared" si="77"/>
        <v>0</v>
      </c>
      <c r="K105" s="212">
        <f t="shared" si="77"/>
        <v>0</v>
      </c>
      <c r="L105" s="212">
        <f t="shared" si="77"/>
        <v>0</v>
      </c>
      <c r="M105" s="212">
        <f t="shared" si="77"/>
        <v>0</v>
      </c>
      <c r="N105" s="212">
        <f t="shared" si="77"/>
        <v>0</v>
      </c>
      <c r="O105" s="212">
        <f t="shared" si="77"/>
        <v>0</v>
      </c>
      <c r="P105" s="212">
        <f t="shared" si="77"/>
        <v>0</v>
      </c>
      <c r="Q105" s="212">
        <f t="shared" si="77"/>
        <v>0</v>
      </c>
      <c r="R105" s="212">
        <f t="shared" si="77"/>
        <v>0</v>
      </c>
      <c r="S105" s="212">
        <f t="shared" si="77"/>
        <v>0</v>
      </c>
      <c r="T105" s="212">
        <f t="shared" si="77"/>
        <v>0</v>
      </c>
      <c r="U105" s="212">
        <f t="shared" si="77"/>
        <v>126450</v>
      </c>
      <c r="V105" s="212">
        <f t="shared" si="77"/>
        <v>105050</v>
      </c>
      <c r="W105" s="186">
        <f t="shared" si="73"/>
        <v>54.622030237580994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66.75" customHeight="1">
      <c r="A106" s="18"/>
      <c r="B106" s="20">
        <v>3110</v>
      </c>
      <c r="C106" s="121" t="s">
        <v>45</v>
      </c>
      <c r="D106" s="298" t="s">
        <v>79</v>
      </c>
      <c r="E106" s="213">
        <v>156500</v>
      </c>
      <c r="F106" s="182">
        <f>G106+T106</f>
        <v>126450</v>
      </c>
      <c r="G106" s="183">
        <v>126450</v>
      </c>
      <c r="H106" s="184"/>
      <c r="I106" s="184"/>
      <c r="J106" s="184"/>
      <c r="K106" s="184"/>
      <c r="L106" s="187"/>
      <c r="M106" s="186"/>
      <c r="N106" s="186"/>
      <c r="O106" s="186"/>
      <c r="P106" s="186"/>
      <c r="Q106" s="186"/>
      <c r="R106" s="186"/>
      <c r="S106" s="186"/>
      <c r="T106" s="187">
        <f>H106+I106+J106+K106+L106</f>
        <v>0</v>
      </c>
      <c r="U106" s="201">
        <v>126450</v>
      </c>
      <c r="V106" s="186">
        <f t="shared" ref="V106:V107" si="78">E106-F106</f>
        <v>30050</v>
      </c>
      <c r="W106" s="186">
        <f t="shared" si="73"/>
        <v>80.798722044728436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74.25" customHeight="1">
      <c r="A107" s="18"/>
      <c r="B107" s="20">
        <v>3110</v>
      </c>
      <c r="C107" s="121" t="s">
        <v>45</v>
      </c>
      <c r="D107" s="298" t="s">
        <v>172</v>
      </c>
      <c r="E107" s="213">
        <v>75000</v>
      </c>
      <c r="F107" s="182">
        <f>G107+T107</f>
        <v>0</v>
      </c>
      <c r="G107" s="183"/>
      <c r="H107" s="184"/>
      <c r="I107" s="184"/>
      <c r="J107" s="184"/>
      <c r="K107" s="184"/>
      <c r="L107" s="187"/>
      <c r="M107" s="186"/>
      <c r="N107" s="186"/>
      <c r="O107" s="186"/>
      <c r="P107" s="186"/>
      <c r="Q107" s="186"/>
      <c r="R107" s="186"/>
      <c r="S107" s="186"/>
      <c r="T107" s="187">
        <f>H107+I107+J107+K107+L107</f>
        <v>0</v>
      </c>
      <c r="U107" s="179"/>
      <c r="V107" s="186">
        <f t="shared" si="78"/>
        <v>75000</v>
      </c>
      <c r="W107" s="186">
        <f t="shared" si="73"/>
        <v>0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59.25" hidden="1" customHeight="1">
      <c r="A108" s="78"/>
      <c r="B108" s="98">
        <v>617640</v>
      </c>
      <c r="C108" s="293" t="s">
        <v>36</v>
      </c>
      <c r="D108" s="107"/>
      <c r="E108" s="212">
        <f>E109</f>
        <v>0</v>
      </c>
      <c r="F108" s="212">
        <f t="shared" ref="F108:W108" si="79">F109</f>
        <v>0</v>
      </c>
      <c r="G108" s="212">
        <f t="shared" si="79"/>
        <v>0</v>
      </c>
      <c r="H108" s="212">
        <f t="shared" si="79"/>
        <v>0</v>
      </c>
      <c r="I108" s="212">
        <f t="shared" si="79"/>
        <v>0</v>
      </c>
      <c r="J108" s="212">
        <f t="shared" si="79"/>
        <v>0</v>
      </c>
      <c r="K108" s="212">
        <f t="shared" si="79"/>
        <v>0</v>
      </c>
      <c r="L108" s="212">
        <f t="shared" si="79"/>
        <v>0</v>
      </c>
      <c r="M108" s="212">
        <f t="shared" si="79"/>
        <v>0</v>
      </c>
      <c r="N108" s="212">
        <f t="shared" si="79"/>
        <v>0</v>
      </c>
      <c r="O108" s="212">
        <f t="shared" si="79"/>
        <v>0</v>
      </c>
      <c r="P108" s="212">
        <f t="shared" si="79"/>
        <v>0</v>
      </c>
      <c r="Q108" s="212">
        <f t="shared" si="79"/>
        <v>0</v>
      </c>
      <c r="R108" s="212">
        <f t="shared" si="79"/>
        <v>0</v>
      </c>
      <c r="S108" s="212">
        <f t="shared" si="79"/>
        <v>0</v>
      </c>
      <c r="T108" s="212">
        <f t="shared" si="79"/>
        <v>0</v>
      </c>
      <c r="U108" s="212">
        <f t="shared" si="79"/>
        <v>0</v>
      </c>
      <c r="V108" s="212">
        <f t="shared" si="79"/>
        <v>0</v>
      </c>
      <c r="W108" s="233" t="e">
        <f t="shared" si="79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186.75" hidden="1" customHeight="1">
      <c r="A109" s="18"/>
      <c r="B109" s="20">
        <v>3132</v>
      </c>
      <c r="C109" s="19" t="s">
        <v>0</v>
      </c>
      <c r="D109" s="123"/>
      <c r="E109" s="213"/>
      <c r="F109" s="182">
        <f t="shared" ref="F109:F128" si="80">G109+T109</f>
        <v>0</v>
      </c>
      <c r="G109" s="183"/>
      <c r="H109" s="184"/>
      <c r="I109" s="184"/>
      <c r="J109" s="184"/>
      <c r="K109" s="184"/>
      <c r="L109" s="187"/>
      <c r="M109" s="186"/>
      <c r="N109" s="186"/>
      <c r="O109" s="186"/>
      <c r="P109" s="186"/>
      <c r="Q109" s="186"/>
      <c r="R109" s="186"/>
      <c r="S109" s="186"/>
      <c r="T109" s="187">
        <f t="shared" ref="T109:T128" si="81">H109+I109+J109+K109+L109+M109+N109+O109+P109+Q109</f>
        <v>0</v>
      </c>
      <c r="U109" s="179"/>
      <c r="V109" s="186">
        <f>E109-F109</f>
        <v>0</v>
      </c>
      <c r="W109" s="186" t="e">
        <f>U111*100/E109</f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0.75" hidden="1" customHeight="1">
      <c r="A110" s="18"/>
      <c r="B110" s="20"/>
      <c r="C110" s="19"/>
      <c r="D110" s="100"/>
      <c r="E110" s="213"/>
      <c r="F110" s="214">
        <f t="shared" si="80"/>
        <v>0</v>
      </c>
      <c r="G110" s="195"/>
      <c r="H110" s="234"/>
      <c r="I110" s="216"/>
      <c r="J110" s="216"/>
      <c r="K110" s="216"/>
      <c r="L110" s="217"/>
      <c r="M110" s="225"/>
      <c r="N110" s="225"/>
      <c r="O110" s="225"/>
      <c r="P110" s="225"/>
      <c r="Q110" s="225"/>
      <c r="R110" s="225"/>
      <c r="S110" s="225"/>
      <c r="T110" s="187">
        <f t="shared" si="81"/>
        <v>0</v>
      </c>
      <c r="U110" s="201"/>
      <c r="V110" s="220">
        <f>E110-F110</f>
        <v>0</v>
      </c>
      <c r="W110" s="186" t="e">
        <f t="shared" ref="W110:W132" si="82">U110*100/E110</f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61.5" hidden="1" customHeight="1">
      <c r="A111" s="18"/>
      <c r="B111" s="86"/>
      <c r="C111" s="272"/>
      <c r="D111" s="273"/>
      <c r="E111" s="212"/>
      <c r="F111" s="280">
        <f t="shared" si="80"/>
        <v>0</v>
      </c>
      <c r="G111" s="275"/>
      <c r="H111" s="276"/>
      <c r="I111" s="277"/>
      <c r="J111" s="277"/>
      <c r="K111" s="277"/>
      <c r="L111" s="278"/>
      <c r="M111" s="278"/>
      <c r="N111" s="278"/>
      <c r="O111" s="278"/>
      <c r="P111" s="278"/>
      <c r="Q111" s="278"/>
      <c r="R111" s="278"/>
      <c r="S111" s="278"/>
      <c r="T111" s="192">
        <f>T112</f>
        <v>0</v>
      </c>
      <c r="U111" s="253"/>
      <c r="V111" s="279">
        <f>E111-F111</f>
        <v>0</v>
      </c>
      <c r="W111" s="186" t="e">
        <f t="shared" si="82"/>
        <v>#DIV/0!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63.75" hidden="1" customHeight="1">
      <c r="A112" s="18"/>
      <c r="B112" s="20"/>
      <c r="C112" s="268"/>
      <c r="D112" s="267"/>
      <c r="E112" s="213"/>
      <c r="F112" s="214">
        <f t="shared" si="80"/>
        <v>0</v>
      </c>
      <c r="G112" s="195"/>
      <c r="H112" s="184"/>
      <c r="I112" s="184"/>
      <c r="J112" s="216"/>
      <c r="K112" s="216"/>
      <c r="L112" s="217"/>
      <c r="M112" s="225"/>
      <c r="N112" s="225"/>
      <c r="O112" s="225"/>
      <c r="P112" s="225"/>
      <c r="Q112" s="225"/>
      <c r="R112" s="225"/>
      <c r="S112" s="225"/>
      <c r="T112" s="187">
        <f t="shared" si="81"/>
        <v>0</v>
      </c>
      <c r="U112" s="201"/>
      <c r="V112" s="220">
        <f>E112-F112</f>
        <v>0</v>
      </c>
      <c r="W112" s="186" t="e">
        <f t="shared" si="82"/>
        <v>#DIV/0!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108.75" customHeight="1">
      <c r="A113" s="134"/>
      <c r="B113" s="132" t="s">
        <v>25</v>
      </c>
      <c r="C113" s="255" t="s">
        <v>128</v>
      </c>
      <c r="D113" s="135"/>
      <c r="E113" s="204">
        <f>E114+E117</f>
        <v>433270</v>
      </c>
      <c r="F113" s="204">
        <f t="shared" ref="F113:V113" si="83">F114+F117</f>
        <v>0</v>
      </c>
      <c r="G113" s="204">
        <f t="shared" si="83"/>
        <v>0</v>
      </c>
      <c r="H113" s="204">
        <f t="shared" si="83"/>
        <v>0</v>
      </c>
      <c r="I113" s="204">
        <f t="shared" si="83"/>
        <v>0</v>
      </c>
      <c r="J113" s="204">
        <f t="shared" si="83"/>
        <v>0</v>
      </c>
      <c r="K113" s="204">
        <f t="shared" si="83"/>
        <v>0</v>
      </c>
      <c r="L113" s="204">
        <f t="shared" si="83"/>
        <v>0</v>
      </c>
      <c r="M113" s="204">
        <f t="shared" si="83"/>
        <v>0</v>
      </c>
      <c r="N113" s="204">
        <f t="shared" si="83"/>
        <v>0</v>
      </c>
      <c r="O113" s="204">
        <f t="shared" si="83"/>
        <v>0</v>
      </c>
      <c r="P113" s="204">
        <f t="shared" si="83"/>
        <v>0</v>
      </c>
      <c r="Q113" s="204">
        <f t="shared" si="83"/>
        <v>0</v>
      </c>
      <c r="R113" s="204">
        <f t="shared" si="83"/>
        <v>0</v>
      </c>
      <c r="S113" s="204">
        <f t="shared" si="83"/>
        <v>0</v>
      </c>
      <c r="T113" s="204">
        <f t="shared" si="83"/>
        <v>0</v>
      </c>
      <c r="U113" s="204">
        <f t="shared" si="83"/>
        <v>0</v>
      </c>
      <c r="V113" s="204">
        <f t="shared" si="83"/>
        <v>433270</v>
      </c>
      <c r="W113" s="186">
        <f t="shared" si="82"/>
        <v>0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92.25" customHeight="1">
      <c r="A114" s="110"/>
      <c r="B114" s="163" t="s">
        <v>129</v>
      </c>
      <c r="C114" s="326" t="s">
        <v>130</v>
      </c>
      <c r="D114" s="300"/>
      <c r="E114" s="212">
        <f>E115+E116</f>
        <v>388270</v>
      </c>
      <c r="F114" s="212">
        <f t="shared" ref="F114:V114" si="84">F115+F116</f>
        <v>0</v>
      </c>
      <c r="G114" s="212">
        <f t="shared" si="84"/>
        <v>0</v>
      </c>
      <c r="H114" s="212">
        <f t="shared" si="84"/>
        <v>0</v>
      </c>
      <c r="I114" s="212">
        <f t="shared" si="84"/>
        <v>0</v>
      </c>
      <c r="J114" s="212">
        <f t="shared" si="84"/>
        <v>0</v>
      </c>
      <c r="K114" s="212">
        <f t="shared" si="84"/>
        <v>0</v>
      </c>
      <c r="L114" s="212">
        <f t="shared" si="84"/>
        <v>0</v>
      </c>
      <c r="M114" s="212">
        <f t="shared" si="84"/>
        <v>0</v>
      </c>
      <c r="N114" s="212">
        <f t="shared" si="84"/>
        <v>0</v>
      </c>
      <c r="O114" s="212">
        <f t="shared" si="84"/>
        <v>0</v>
      </c>
      <c r="P114" s="212">
        <f t="shared" si="84"/>
        <v>0</v>
      </c>
      <c r="Q114" s="212">
        <f t="shared" si="84"/>
        <v>0</v>
      </c>
      <c r="R114" s="212">
        <f t="shared" si="84"/>
        <v>0</v>
      </c>
      <c r="S114" s="212">
        <f t="shared" si="84"/>
        <v>0</v>
      </c>
      <c r="T114" s="212">
        <f t="shared" si="84"/>
        <v>0</v>
      </c>
      <c r="U114" s="212">
        <f t="shared" si="84"/>
        <v>0</v>
      </c>
      <c r="V114" s="212">
        <f t="shared" si="84"/>
        <v>388270</v>
      </c>
      <c r="W114" s="186">
        <f t="shared" si="82"/>
        <v>0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82.5" customHeight="1">
      <c r="A115" s="162"/>
      <c r="B115" s="169" t="s">
        <v>10</v>
      </c>
      <c r="C115" s="121" t="s">
        <v>0</v>
      </c>
      <c r="D115" s="301" t="s">
        <v>85</v>
      </c>
      <c r="E115" s="232">
        <v>129000</v>
      </c>
      <c r="F115" s="232">
        <f>G115+T115</f>
        <v>0</v>
      </c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T115" s="233">
        <f>H115+I115</f>
        <v>0</v>
      </c>
      <c r="U115" s="233"/>
      <c r="V115" s="232">
        <f>E115-F115</f>
        <v>129000</v>
      </c>
      <c r="W115" s="186">
        <f t="shared" si="82"/>
        <v>0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81" customHeight="1">
      <c r="A116" s="162"/>
      <c r="B116" s="169" t="s">
        <v>10</v>
      </c>
      <c r="C116" s="121" t="s">
        <v>0</v>
      </c>
      <c r="D116" s="327" t="s">
        <v>131</v>
      </c>
      <c r="E116" s="232">
        <v>259270</v>
      </c>
      <c r="F116" s="232">
        <f t="shared" ref="F116" si="85">G116+T116</f>
        <v>0</v>
      </c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>
        <f t="shared" ref="T116" si="86">H116+I116</f>
        <v>0</v>
      </c>
      <c r="U116" s="233"/>
      <c r="V116" s="232">
        <f>E116-F116</f>
        <v>259270</v>
      </c>
      <c r="W116" s="186">
        <f t="shared" si="82"/>
        <v>0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53.25" customHeight="1">
      <c r="A117" s="110"/>
      <c r="B117" s="163" t="s">
        <v>72</v>
      </c>
      <c r="C117" s="272" t="s">
        <v>70</v>
      </c>
      <c r="D117" s="281"/>
      <c r="E117" s="212">
        <f>E118</f>
        <v>45000</v>
      </c>
      <c r="F117" s="212">
        <f t="shared" ref="F117:Q117" si="87">F118</f>
        <v>0</v>
      </c>
      <c r="G117" s="212">
        <f t="shared" si="87"/>
        <v>0</v>
      </c>
      <c r="H117" s="212">
        <f t="shared" si="87"/>
        <v>0</v>
      </c>
      <c r="I117" s="212">
        <f t="shared" si="87"/>
        <v>0</v>
      </c>
      <c r="J117" s="212">
        <f t="shared" si="87"/>
        <v>0</v>
      </c>
      <c r="K117" s="212">
        <f t="shared" si="87"/>
        <v>0</v>
      </c>
      <c r="L117" s="212">
        <f t="shared" si="87"/>
        <v>0</v>
      </c>
      <c r="M117" s="212">
        <f t="shared" si="87"/>
        <v>0</v>
      </c>
      <c r="N117" s="212">
        <f t="shared" si="87"/>
        <v>0</v>
      </c>
      <c r="O117" s="212">
        <f t="shared" si="87"/>
        <v>0</v>
      </c>
      <c r="P117" s="212">
        <f t="shared" si="87"/>
        <v>0</v>
      </c>
      <c r="Q117" s="212">
        <f t="shared" si="87"/>
        <v>0</v>
      </c>
      <c r="R117" s="212"/>
      <c r="S117" s="212"/>
      <c r="T117" s="212">
        <f>T118</f>
        <v>0</v>
      </c>
      <c r="U117" s="212">
        <f>U118</f>
        <v>0</v>
      </c>
      <c r="V117" s="212">
        <f>V118</f>
        <v>45000</v>
      </c>
      <c r="W117" s="186">
        <f t="shared" si="82"/>
        <v>0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83.25" customHeight="1">
      <c r="A118" s="162"/>
      <c r="B118" s="169" t="s">
        <v>11</v>
      </c>
      <c r="C118" s="121" t="s">
        <v>45</v>
      </c>
      <c r="D118" s="298" t="s">
        <v>132</v>
      </c>
      <c r="E118" s="232">
        <v>45000</v>
      </c>
      <c r="F118" s="232">
        <f>G118+T118</f>
        <v>0</v>
      </c>
      <c r="G118" s="232"/>
      <c r="H118" s="232"/>
      <c r="I118" s="232"/>
      <c r="J118" s="232"/>
      <c r="K118" s="233"/>
      <c r="L118" s="233"/>
      <c r="M118" s="233"/>
      <c r="N118" s="233"/>
      <c r="O118" s="233"/>
      <c r="P118" s="233"/>
      <c r="Q118" s="233"/>
      <c r="R118" s="233"/>
      <c r="S118" s="233"/>
      <c r="T118" s="232">
        <f>I118+J118+K118+L118+M118+H118</f>
        <v>0</v>
      </c>
      <c r="U118" s="232"/>
      <c r="V118" s="232">
        <f>E118-F118</f>
        <v>45000</v>
      </c>
      <c r="W118" s="186">
        <f t="shared" si="82"/>
        <v>0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2.25" hidden="1" customHeight="1">
      <c r="A119" s="108"/>
      <c r="B119" s="83"/>
      <c r="C119" s="82"/>
      <c r="D119" s="109"/>
      <c r="E119" s="235">
        <f>E120+E122+E124</f>
        <v>0</v>
      </c>
      <c r="F119" s="182">
        <f t="shared" si="80"/>
        <v>0</v>
      </c>
      <c r="G119" s="235">
        <f t="shared" ref="G119:V119" si="88">G120+G122+G124</f>
        <v>0</v>
      </c>
      <c r="H119" s="235">
        <f t="shared" si="88"/>
        <v>0</v>
      </c>
      <c r="I119" s="235">
        <f t="shared" si="88"/>
        <v>0</v>
      </c>
      <c r="J119" s="235">
        <f t="shared" si="88"/>
        <v>0</v>
      </c>
      <c r="K119" s="235">
        <f t="shared" si="88"/>
        <v>0</v>
      </c>
      <c r="L119" s="235">
        <f t="shared" si="88"/>
        <v>0</v>
      </c>
      <c r="M119" s="235">
        <f t="shared" si="88"/>
        <v>0</v>
      </c>
      <c r="N119" s="235">
        <f t="shared" si="88"/>
        <v>0</v>
      </c>
      <c r="O119" s="235">
        <f t="shared" si="88"/>
        <v>0</v>
      </c>
      <c r="P119" s="235">
        <f t="shared" si="88"/>
        <v>0</v>
      </c>
      <c r="Q119" s="235">
        <f t="shared" si="88"/>
        <v>0</v>
      </c>
      <c r="R119" s="235">
        <f t="shared" si="88"/>
        <v>0</v>
      </c>
      <c r="S119" s="235">
        <f t="shared" si="88"/>
        <v>0</v>
      </c>
      <c r="T119" s="187">
        <f t="shared" si="81"/>
        <v>0</v>
      </c>
      <c r="U119" s="235">
        <f t="shared" si="88"/>
        <v>0</v>
      </c>
      <c r="V119" s="235">
        <f t="shared" si="88"/>
        <v>0</v>
      </c>
      <c r="W119" s="186" t="e">
        <f t="shared" si="82"/>
        <v>#DIV/0!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41.25" hidden="1" customHeight="1">
      <c r="A120" s="110"/>
      <c r="B120" s="98"/>
      <c r="C120" s="111"/>
      <c r="D120" s="84"/>
      <c r="E120" s="236">
        <f>E121</f>
        <v>0</v>
      </c>
      <c r="F120" s="182">
        <f t="shared" si="80"/>
        <v>0</v>
      </c>
      <c r="G120" s="236">
        <f t="shared" ref="G120:V120" si="89">G121</f>
        <v>0</v>
      </c>
      <c r="H120" s="236">
        <f t="shared" si="89"/>
        <v>0</v>
      </c>
      <c r="I120" s="236">
        <f t="shared" si="89"/>
        <v>0</v>
      </c>
      <c r="J120" s="236">
        <f t="shared" si="89"/>
        <v>0</v>
      </c>
      <c r="K120" s="236">
        <f t="shared" si="89"/>
        <v>0</v>
      </c>
      <c r="L120" s="236">
        <f t="shared" si="89"/>
        <v>0</v>
      </c>
      <c r="M120" s="236">
        <f t="shared" si="89"/>
        <v>0</v>
      </c>
      <c r="N120" s="236">
        <f t="shared" si="89"/>
        <v>0</v>
      </c>
      <c r="O120" s="236">
        <f t="shared" si="89"/>
        <v>0</v>
      </c>
      <c r="P120" s="236">
        <f t="shared" si="89"/>
        <v>0</v>
      </c>
      <c r="Q120" s="236">
        <f t="shared" si="89"/>
        <v>0</v>
      </c>
      <c r="R120" s="236">
        <f t="shared" si="89"/>
        <v>0</v>
      </c>
      <c r="S120" s="236">
        <f t="shared" si="89"/>
        <v>0</v>
      </c>
      <c r="T120" s="187">
        <f t="shared" si="81"/>
        <v>0</v>
      </c>
      <c r="U120" s="212">
        <f t="shared" si="89"/>
        <v>0</v>
      </c>
      <c r="V120" s="236">
        <f t="shared" si="89"/>
        <v>0</v>
      </c>
      <c r="W120" s="186" t="e">
        <f t="shared" si="82"/>
        <v>#DIV/0!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33.75" hidden="1" customHeight="1">
      <c r="A121" s="18"/>
      <c r="B121" s="20"/>
      <c r="C121" s="19"/>
      <c r="D121" s="100"/>
      <c r="E121" s="213"/>
      <c r="F121" s="182">
        <f t="shared" si="80"/>
        <v>0</v>
      </c>
      <c r="G121" s="195"/>
      <c r="H121" s="234"/>
      <c r="I121" s="216"/>
      <c r="J121" s="216"/>
      <c r="K121" s="216"/>
      <c r="L121" s="217"/>
      <c r="M121" s="225"/>
      <c r="N121" s="225"/>
      <c r="O121" s="225"/>
      <c r="P121" s="225"/>
      <c r="Q121" s="225"/>
      <c r="R121" s="225"/>
      <c r="S121" s="225"/>
      <c r="T121" s="187">
        <f t="shared" si="81"/>
        <v>0</v>
      </c>
      <c r="U121" s="201"/>
      <c r="V121" s="220">
        <f>E121-F121</f>
        <v>0</v>
      </c>
      <c r="W121" s="186" t="e">
        <f t="shared" si="82"/>
        <v>#DIV/0!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41.25" hidden="1" customHeight="1">
      <c r="A122" s="78"/>
      <c r="B122" s="86"/>
      <c r="C122" s="111"/>
      <c r="D122" s="101"/>
      <c r="E122" s="212">
        <f>E123</f>
        <v>0</v>
      </c>
      <c r="F122" s="182">
        <f t="shared" si="80"/>
        <v>0</v>
      </c>
      <c r="G122" s="212">
        <f t="shared" ref="G122:V122" si="90">G123</f>
        <v>0</v>
      </c>
      <c r="H122" s="212">
        <f t="shared" si="90"/>
        <v>0</v>
      </c>
      <c r="I122" s="212">
        <f t="shared" si="90"/>
        <v>0</v>
      </c>
      <c r="J122" s="212">
        <f t="shared" si="90"/>
        <v>0</v>
      </c>
      <c r="K122" s="212">
        <f t="shared" si="90"/>
        <v>0</v>
      </c>
      <c r="L122" s="212">
        <f t="shared" si="90"/>
        <v>0</v>
      </c>
      <c r="M122" s="212">
        <f t="shared" si="90"/>
        <v>0</v>
      </c>
      <c r="N122" s="212">
        <f t="shared" si="90"/>
        <v>0</v>
      </c>
      <c r="O122" s="212">
        <f t="shared" si="90"/>
        <v>0</v>
      </c>
      <c r="P122" s="212">
        <f t="shared" si="90"/>
        <v>0</v>
      </c>
      <c r="Q122" s="212">
        <f t="shared" si="90"/>
        <v>0</v>
      </c>
      <c r="R122" s="212">
        <f t="shared" si="90"/>
        <v>0</v>
      </c>
      <c r="S122" s="212">
        <f t="shared" si="90"/>
        <v>0</v>
      </c>
      <c r="T122" s="187">
        <f t="shared" si="81"/>
        <v>0</v>
      </c>
      <c r="U122" s="212">
        <f t="shared" si="90"/>
        <v>0</v>
      </c>
      <c r="V122" s="212">
        <f t="shared" si="90"/>
        <v>0</v>
      </c>
      <c r="W122" s="186" t="e">
        <f t="shared" si="82"/>
        <v>#DIV/0!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33.75" hidden="1" customHeight="1">
      <c r="A123" s="18"/>
      <c r="B123" s="20"/>
      <c r="C123" s="19"/>
      <c r="D123" s="100"/>
      <c r="E123" s="213"/>
      <c r="F123" s="182">
        <f t="shared" si="80"/>
        <v>0</v>
      </c>
      <c r="G123" s="195"/>
      <c r="H123" s="234"/>
      <c r="I123" s="216"/>
      <c r="J123" s="216"/>
      <c r="K123" s="216"/>
      <c r="L123" s="217"/>
      <c r="M123" s="225"/>
      <c r="N123" s="225"/>
      <c r="O123" s="225"/>
      <c r="P123" s="225"/>
      <c r="Q123" s="225"/>
      <c r="R123" s="225"/>
      <c r="S123" s="225"/>
      <c r="T123" s="187">
        <f t="shared" si="81"/>
        <v>0</v>
      </c>
      <c r="U123" s="201"/>
      <c r="V123" s="220">
        <f>E123-F123</f>
        <v>0</v>
      </c>
      <c r="W123" s="186" t="e">
        <f t="shared" si="82"/>
        <v>#DIV/0!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74.25" hidden="1" customHeight="1">
      <c r="A124" s="78"/>
      <c r="B124" s="98"/>
      <c r="C124" s="96"/>
      <c r="D124" s="107"/>
      <c r="E124" s="212">
        <f>E125+E126</f>
        <v>0</v>
      </c>
      <c r="F124" s="182">
        <f t="shared" si="80"/>
        <v>0</v>
      </c>
      <c r="G124" s="212">
        <f t="shared" ref="G124:V124" si="91">G125+G126</f>
        <v>0</v>
      </c>
      <c r="H124" s="212">
        <f t="shared" si="91"/>
        <v>0</v>
      </c>
      <c r="I124" s="212">
        <f t="shared" si="91"/>
        <v>0</v>
      </c>
      <c r="J124" s="212">
        <f t="shared" si="91"/>
        <v>0</v>
      </c>
      <c r="K124" s="212">
        <f t="shared" si="91"/>
        <v>0</v>
      </c>
      <c r="L124" s="212">
        <f t="shared" si="91"/>
        <v>0</v>
      </c>
      <c r="M124" s="212">
        <f t="shared" si="91"/>
        <v>0</v>
      </c>
      <c r="N124" s="212">
        <f t="shared" si="91"/>
        <v>0</v>
      </c>
      <c r="O124" s="212">
        <f t="shared" si="91"/>
        <v>0</v>
      </c>
      <c r="P124" s="212">
        <f t="shared" si="91"/>
        <v>0</v>
      </c>
      <c r="Q124" s="212">
        <f t="shared" si="91"/>
        <v>0</v>
      </c>
      <c r="R124" s="212">
        <f t="shared" si="91"/>
        <v>0</v>
      </c>
      <c r="S124" s="212">
        <f t="shared" si="91"/>
        <v>0</v>
      </c>
      <c r="T124" s="187">
        <f t="shared" si="81"/>
        <v>0</v>
      </c>
      <c r="U124" s="212">
        <f t="shared" si="91"/>
        <v>0</v>
      </c>
      <c r="V124" s="212">
        <f t="shared" si="91"/>
        <v>0</v>
      </c>
      <c r="W124" s="186" t="e">
        <f t="shared" si="82"/>
        <v>#DIV/0!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33.75" hidden="1" customHeight="1">
      <c r="A125" s="18"/>
      <c r="B125" s="20"/>
      <c r="C125" s="19"/>
      <c r="D125" s="100"/>
      <c r="E125" s="213"/>
      <c r="F125" s="182">
        <f t="shared" si="80"/>
        <v>0</v>
      </c>
      <c r="G125" s="195"/>
      <c r="H125" s="234"/>
      <c r="I125" s="216"/>
      <c r="J125" s="216"/>
      <c r="K125" s="216"/>
      <c r="L125" s="217"/>
      <c r="M125" s="225"/>
      <c r="N125" s="225"/>
      <c r="O125" s="225"/>
      <c r="P125" s="225"/>
      <c r="Q125" s="225"/>
      <c r="R125" s="225"/>
      <c r="S125" s="225"/>
      <c r="T125" s="187">
        <f t="shared" si="81"/>
        <v>0</v>
      </c>
      <c r="U125" s="201"/>
      <c r="V125" s="220">
        <f>E125-F125</f>
        <v>0</v>
      </c>
      <c r="W125" s="186" t="e">
        <f t="shared" si="82"/>
        <v>#DIV/0!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33.75" hidden="1" customHeight="1">
      <c r="A126" s="18"/>
      <c r="B126" s="20"/>
      <c r="C126" s="19"/>
      <c r="D126" s="100"/>
      <c r="E126" s="213"/>
      <c r="F126" s="182">
        <f t="shared" si="80"/>
        <v>0</v>
      </c>
      <c r="G126" s="195"/>
      <c r="H126" s="234"/>
      <c r="I126" s="216"/>
      <c r="J126" s="216"/>
      <c r="K126" s="216"/>
      <c r="L126" s="217"/>
      <c r="M126" s="225"/>
      <c r="N126" s="225"/>
      <c r="O126" s="225"/>
      <c r="P126" s="225"/>
      <c r="Q126" s="225"/>
      <c r="R126" s="225"/>
      <c r="S126" s="225"/>
      <c r="T126" s="187">
        <f t="shared" si="81"/>
        <v>0</v>
      </c>
      <c r="U126" s="201"/>
      <c r="V126" s="220">
        <f>E126-F126</f>
        <v>0</v>
      </c>
      <c r="W126" s="186" t="e">
        <f t="shared" si="82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102.75" customHeight="1">
      <c r="A127" s="154"/>
      <c r="B127" s="328">
        <v>10</v>
      </c>
      <c r="C127" s="257" t="s">
        <v>133</v>
      </c>
      <c r="D127" s="251"/>
      <c r="E127" s="237">
        <f>E129+E131+E133+E135</f>
        <v>263500</v>
      </c>
      <c r="F127" s="237">
        <f t="shared" ref="F127:V127" si="92">F129+F131+F133+F135</f>
        <v>23000</v>
      </c>
      <c r="G127" s="237">
        <f t="shared" si="92"/>
        <v>23000</v>
      </c>
      <c r="H127" s="237">
        <f t="shared" si="92"/>
        <v>0</v>
      </c>
      <c r="I127" s="237">
        <f t="shared" si="92"/>
        <v>0</v>
      </c>
      <c r="J127" s="237">
        <f t="shared" si="92"/>
        <v>0</v>
      </c>
      <c r="K127" s="237">
        <f t="shared" si="92"/>
        <v>0</v>
      </c>
      <c r="L127" s="237">
        <f t="shared" si="92"/>
        <v>0</v>
      </c>
      <c r="M127" s="237">
        <f t="shared" si="92"/>
        <v>0</v>
      </c>
      <c r="N127" s="237">
        <f t="shared" si="92"/>
        <v>0</v>
      </c>
      <c r="O127" s="237">
        <f t="shared" si="92"/>
        <v>0</v>
      </c>
      <c r="P127" s="237">
        <f t="shared" si="92"/>
        <v>0</v>
      </c>
      <c r="Q127" s="237">
        <f t="shared" si="92"/>
        <v>0</v>
      </c>
      <c r="R127" s="237">
        <f t="shared" si="92"/>
        <v>0</v>
      </c>
      <c r="S127" s="237">
        <f t="shared" si="92"/>
        <v>0</v>
      </c>
      <c r="T127" s="237">
        <f t="shared" si="92"/>
        <v>0</v>
      </c>
      <c r="U127" s="237">
        <f t="shared" si="92"/>
        <v>0</v>
      </c>
      <c r="V127" s="237">
        <f t="shared" si="92"/>
        <v>240500</v>
      </c>
      <c r="W127" s="186">
        <f t="shared" si="82"/>
        <v>0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72.75" hidden="1" customHeight="1">
      <c r="A128" s="43"/>
      <c r="B128" s="149">
        <v>3110</v>
      </c>
      <c r="C128" s="121" t="s">
        <v>45</v>
      </c>
      <c r="D128" s="92"/>
      <c r="E128" s="250"/>
      <c r="F128" s="182">
        <f t="shared" si="80"/>
        <v>0</v>
      </c>
      <c r="G128" s="207"/>
      <c r="H128" s="207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187">
        <f t="shared" si="81"/>
        <v>0</v>
      </c>
      <c r="U128" s="212"/>
      <c r="V128" s="208">
        <f>E128-F128</f>
        <v>0</v>
      </c>
      <c r="W128" s="186" t="e">
        <f t="shared" si="82"/>
        <v>#DIV/0!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60" customHeight="1">
      <c r="A129" s="78"/>
      <c r="B129" s="303">
        <v>1011080</v>
      </c>
      <c r="C129" s="126" t="s">
        <v>87</v>
      </c>
      <c r="D129" s="300"/>
      <c r="E129" s="238">
        <f>E130</f>
        <v>119500</v>
      </c>
      <c r="F129" s="238">
        <f t="shared" ref="F129:V129" si="93">F130</f>
        <v>0</v>
      </c>
      <c r="G129" s="238">
        <f t="shared" si="93"/>
        <v>0</v>
      </c>
      <c r="H129" s="238">
        <f t="shared" si="93"/>
        <v>0</v>
      </c>
      <c r="I129" s="238">
        <f t="shared" si="93"/>
        <v>0</v>
      </c>
      <c r="J129" s="238">
        <f t="shared" si="93"/>
        <v>0</v>
      </c>
      <c r="K129" s="238">
        <f t="shared" si="93"/>
        <v>0</v>
      </c>
      <c r="L129" s="238">
        <f t="shared" si="93"/>
        <v>0</v>
      </c>
      <c r="M129" s="238">
        <f t="shared" si="93"/>
        <v>0</v>
      </c>
      <c r="N129" s="238">
        <f t="shared" si="93"/>
        <v>0</v>
      </c>
      <c r="O129" s="238">
        <f t="shared" si="93"/>
        <v>0</v>
      </c>
      <c r="P129" s="238">
        <f t="shared" si="93"/>
        <v>0</v>
      </c>
      <c r="Q129" s="238">
        <f t="shared" si="93"/>
        <v>0</v>
      </c>
      <c r="R129" s="238">
        <f t="shared" si="93"/>
        <v>0</v>
      </c>
      <c r="S129" s="238">
        <f t="shared" si="93"/>
        <v>0</v>
      </c>
      <c r="T129" s="238">
        <f t="shared" si="93"/>
        <v>0</v>
      </c>
      <c r="U129" s="238">
        <f t="shared" si="93"/>
        <v>0</v>
      </c>
      <c r="V129" s="238">
        <f t="shared" si="93"/>
        <v>119500</v>
      </c>
      <c r="W129" s="186">
        <f t="shared" si="82"/>
        <v>0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60" customHeight="1">
      <c r="A130" s="143"/>
      <c r="B130" s="149">
        <v>3110</v>
      </c>
      <c r="C130" s="323" t="s">
        <v>45</v>
      </c>
      <c r="D130" s="92" t="s">
        <v>134</v>
      </c>
      <c r="E130" s="239">
        <v>119500</v>
      </c>
      <c r="F130" s="232">
        <f>G130+T130</f>
        <v>0</v>
      </c>
      <c r="G130" s="232"/>
      <c r="H130" s="232"/>
      <c r="I130" s="232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2">
        <f>H130+I130+J130+K130</f>
        <v>0</v>
      </c>
      <c r="U130" s="232"/>
      <c r="V130" s="232">
        <f>E130-F130</f>
        <v>119500</v>
      </c>
      <c r="W130" s="186">
        <f t="shared" si="82"/>
        <v>0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54" customHeight="1">
      <c r="A131" s="78"/>
      <c r="B131" s="86">
        <v>1014030</v>
      </c>
      <c r="C131" s="126" t="s">
        <v>54</v>
      </c>
      <c r="D131" s="300"/>
      <c r="E131" s="212">
        <f>E132</f>
        <v>49000</v>
      </c>
      <c r="F131" s="212">
        <f t="shared" ref="F131:G131" si="94">F132</f>
        <v>0</v>
      </c>
      <c r="G131" s="212">
        <f t="shared" si="94"/>
        <v>0</v>
      </c>
      <c r="H131" s="212">
        <f>H132</f>
        <v>0</v>
      </c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>
        <f>T132</f>
        <v>0</v>
      </c>
      <c r="U131" s="212">
        <f>U132</f>
        <v>0</v>
      </c>
      <c r="V131" s="212">
        <f>V132</f>
        <v>49000</v>
      </c>
      <c r="W131" s="186">
        <f t="shared" si="82"/>
        <v>0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57" customHeight="1">
      <c r="A132" s="143"/>
      <c r="B132" s="149">
        <v>3110</v>
      </c>
      <c r="C132" s="121" t="s">
        <v>45</v>
      </c>
      <c r="D132" s="92" t="s">
        <v>135</v>
      </c>
      <c r="E132" s="232">
        <v>49000</v>
      </c>
      <c r="F132" s="232">
        <f>G132+T132</f>
        <v>0</v>
      </c>
      <c r="G132" s="232"/>
      <c r="H132" s="232"/>
      <c r="I132" s="232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2">
        <f>H132+I132+J132+K132</f>
        <v>0</v>
      </c>
      <c r="U132" s="232"/>
      <c r="V132" s="232">
        <f>E132-F132</f>
        <v>49000</v>
      </c>
      <c r="W132" s="186">
        <f t="shared" si="82"/>
        <v>0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80.25" customHeight="1">
      <c r="A133" s="78"/>
      <c r="B133" s="86">
        <v>1014060</v>
      </c>
      <c r="C133" s="126" t="s">
        <v>86</v>
      </c>
      <c r="D133" s="302"/>
      <c r="E133" s="212">
        <f>E134</f>
        <v>49000</v>
      </c>
      <c r="F133" s="212">
        <f t="shared" ref="F133:W133" si="95">F134</f>
        <v>0</v>
      </c>
      <c r="G133" s="212">
        <f t="shared" si="95"/>
        <v>0</v>
      </c>
      <c r="H133" s="212">
        <f t="shared" si="95"/>
        <v>0</v>
      </c>
      <c r="I133" s="212">
        <f t="shared" si="95"/>
        <v>0</v>
      </c>
      <c r="J133" s="212">
        <f t="shared" si="95"/>
        <v>0</v>
      </c>
      <c r="K133" s="212">
        <f t="shared" si="95"/>
        <v>0</v>
      </c>
      <c r="L133" s="212">
        <f t="shared" si="95"/>
        <v>0</v>
      </c>
      <c r="M133" s="212">
        <f t="shared" si="95"/>
        <v>0</v>
      </c>
      <c r="N133" s="212">
        <f t="shared" si="95"/>
        <v>0</v>
      </c>
      <c r="O133" s="212">
        <f t="shared" si="95"/>
        <v>0</v>
      </c>
      <c r="P133" s="212">
        <f t="shared" si="95"/>
        <v>0</v>
      </c>
      <c r="Q133" s="212">
        <f t="shared" si="95"/>
        <v>0</v>
      </c>
      <c r="R133" s="212">
        <f t="shared" si="95"/>
        <v>0</v>
      </c>
      <c r="S133" s="212">
        <f t="shared" si="95"/>
        <v>0</v>
      </c>
      <c r="T133" s="212">
        <f t="shared" si="95"/>
        <v>0</v>
      </c>
      <c r="U133" s="212">
        <f t="shared" si="95"/>
        <v>0</v>
      </c>
      <c r="V133" s="212">
        <f t="shared" si="95"/>
        <v>49000</v>
      </c>
      <c r="W133" s="233">
        <f t="shared" si="95"/>
        <v>0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49.5" customHeight="1">
      <c r="A134" s="18"/>
      <c r="B134" s="20">
        <v>3110</v>
      </c>
      <c r="C134" s="323" t="s">
        <v>45</v>
      </c>
      <c r="D134" s="92" t="s">
        <v>136</v>
      </c>
      <c r="E134" s="213">
        <v>49000</v>
      </c>
      <c r="F134" s="182">
        <f>G134+T134</f>
        <v>0</v>
      </c>
      <c r="G134" s="183"/>
      <c r="H134" s="184"/>
      <c r="I134" s="184"/>
      <c r="J134" s="184"/>
      <c r="K134" s="184"/>
      <c r="L134" s="187"/>
      <c r="M134" s="186"/>
      <c r="N134" s="186"/>
      <c r="O134" s="186"/>
      <c r="P134" s="186"/>
      <c r="Q134" s="186"/>
      <c r="R134" s="186"/>
      <c r="S134" s="186"/>
      <c r="T134" s="187">
        <f>H134+I134+J134+K134</f>
        <v>0</v>
      </c>
      <c r="U134" s="179"/>
      <c r="V134" s="186">
        <f>E134-F134</f>
        <v>49000</v>
      </c>
      <c r="W134" s="186">
        <f t="shared" ref="W134:W155" si="96">U134*100/E134</f>
        <v>0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52.5" customHeight="1">
      <c r="A135" s="78"/>
      <c r="B135" s="176">
        <v>1017520</v>
      </c>
      <c r="C135" s="306" t="s">
        <v>70</v>
      </c>
      <c r="D135" s="273"/>
      <c r="E135" s="212">
        <f>E136</f>
        <v>46000</v>
      </c>
      <c r="F135" s="212">
        <f t="shared" ref="F135:V135" si="97">F136</f>
        <v>23000</v>
      </c>
      <c r="G135" s="212">
        <f t="shared" si="97"/>
        <v>23000</v>
      </c>
      <c r="H135" s="212">
        <f t="shared" si="97"/>
        <v>0</v>
      </c>
      <c r="I135" s="212">
        <f t="shared" si="97"/>
        <v>0</v>
      </c>
      <c r="J135" s="212">
        <f t="shared" si="97"/>
        <v>0</v>
      </c>
      <c r="K135" s="212">
        <f t="shared" si="97"/>
        <v>0</v>
      </c>
      <c r="L135" s="212">
        <f t="shared" si="97"/>
        <v>0</v>
      </c>
      <c r="M135" s="212">
        <f t="shared" si="97"/>
        <v>0</v>
      </c>
      <c r="N135" s="212">
        <f t="shared" si="97"/>
        <v>0</v>
      </c>
      <c r="O135" s="212">
        <f t="shared" si="97"/>
        <v>0</v>
      </c>
      <c r="P135" s="212">
        <f t="shared" si="97"/>
        <v>0</v>
      </c>
      <c r="Q135" s="212">
        <f t="shared" si="97"/>
        <v>0</v>
      </c>
      <c r="R135" s="212">
        <f t="shared" si="97"/>
        <v>0</v>
      </c>
      <c r="S135" s="212">
        <f t="shared" si="97"/>
        <v>0</v>
      </c>
      <c r="T135" s="212">
        <f t="shared" si="97"/>
        <v>0</v>
      </c>
      <c r="U135" s="212">
        <f t="shared" si="97"/>
        <v>0</v>
      </c>
      <c r="V135" s="212">
        <f t="shared" si="97"/>
        <v>23000</v>
      </c>
      <c r="W135" s="186">
        <f t="shared" si="96"/>
        <v>0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66.75" customHeight="1">
      <c r="A136" s="18"/>
      <c r="B136" s="20">
        <v>3110</v>
      </c>
      <c r="C136" s="121" t="s">
        <v>45</v>
      </c>
      <c r="D136" s="267" t="s">
        <v>73</v>
      </c>
      <c r="E136" s="213">
        <v>46000</v>
      </c>
      <c r="F136" s="182">
        <f>G136+T136</f>
        <v>23000</v>
      </c>
      <c r="G136" s="183">
        <v>23000</v>
      </c>
      <c r="H136" s="184"/>
      <c r="I136" s="184"/>
      <c r="J136" s="184"/>
      <c r="K136" s="184"/>
      <c r="L136" s="187"/>
      <c r="M136" s="186"/>
      <c r="N136" s="186"/>
      <c r="O136" s="186"/>
      <c r="P136" s="186"/>
      <c r="Q136" s="186"/>
      <c r="R136" s="186"/>
      <c r="S136" s="186"/>
      <c r="T136" s="187">
        <f>H136+I136+J136+K136</f>
        <v>0</v>
      </c>
      <c r="U136" s="179"/>
      <c r="V136" s="186">
        <f>E136-F136</f>
        <v>23000</v>
      </c>
      <c r="W136" s="186">
        <f t="shared" si="96"/>
        <v>0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108" customHeight="1">
      <c r="A137" s="129"/>
      <c r="B137" s="329">
        <v>11</v>
      </c>
      <c r="C137" s="255" t="s">
        <v>26</v>
      </c>
      <c r="D137" s="282"/>
      <c r="E137" s="204">
        <f>E142+E153</f>
        <v>1521500</v>
      </c>
      <c r="F137" s="204">
        <f t="shared" ref="F137:V137" si="98">F142+F153</f>
        <v>0</v>
      </c>
      <c r="G137" s="204">
        <f t="shared" si="98"/>
        <v>0</v>
      </c>
      <c r="H137" s="204">
        <f t="shared" si="98"/>
        <v>0</v>
      </c>
      <c r="I137" s="204">
        <f t="shared" si="98"/>
        <v>0</v>
      </c>
      <c r="J137" s="204">
        <f t="shared" si="98"/>
        <v>0</v>
      </c>
      <c r="K137" s="204">
        <f t="shared" si="98"/>
        <v>0</v>
      </c>
      <c r="L137" s="204">
        <f t="shared" si="98"/>
        <v>0</v>
      </c>
      <c r="M137" s="204">
        <f t="shared" si="98"/>
        <v>0</v>
      </c>
      <c r="N137" s="204">
        <f t="shared" si="98"/>
        <v>0</v>
      </c>
      <c r="O137" s="204">
        <f t="shared" si="98"/>
        <v>0</v>
      </c>
      <c r="P137" s="204">
        <f t="shared" si="98"/>
        <v>0</v>
      </c>
      <c r="Q137" s="204">
        <f t="shared" si="98"/>
        <v>0</v>
      </c>
      <c r="R137" s="204">
        <f t="shared" si="98"/>
        <v>0</v>
      </c>
      <c r="S137" s="204">
        <f t="shared" si="98"/>
        <v>0</v>
      </c>
      <c r="T137" s="204">
        <f t="shared" si="98"/>
        <v>0</v>
      </c>
      <c r="U137" s="204">
        <f t="shared" si="98"/>
        <v>0</v>
      </c>
      <c r="V137" s="204">
        <f t="shared" si="98"/>
        <v>1521500</v>
      </c>
      <c r="W137" s="186">
        <f t="shared" si="96"/>
        <v>0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89.25" hidden="1" customHeight="1">
      <c r="A138" s="78"/>
      <c r="B138" s="155"/>
      <c r="C138" s="116"/>
      <c r="D138" s="81"/>
      <c r="E138" s="212"/>
      <c r="F138" s="212">
        <f t="shared" ref="F138:V138" si="99">F139</f>
        <v>0</v>
      </c>
      <c r="G138" s="212">
        <f t="shared" si="99"/>
        <v>0</v>
      </c>
      <c r="H138" s="212">
        <f t="shared" si="99"/>
        <v>0</v>
      </c>
      <c r="I138" s="212">
        <f t="shared" si="99"/>
        <v>0</v>
      </c>
      <c r="J138" s="212">
        <f t="shared" si="99"/>
        <v>0</v>
      </c>
      <c r="K138" s="212">
        <f t="shared" si="99"/>
        <v>0</v>
      </c>
      <c r="L138" s="212">
        <f t="shared" si="99"/>
        <v>0</v>
      </c>
      <c r="M138" s="212">
        <f t="shared" si="99"/>
        <v>0</v>
      </c>
      <c r="N138" s="212">
        <f t="shared" si="99"/>
        <v>0</v>
      </c>
      <c r="O138" s="212">
        <f t="shared" si="99"/>
        <v>0</v>
      </c>
      <c r="P138" s="212">
        <f t="shared" si="99"/>
        <v>0</v>
      </c>
      <c r="Q138" s="212">
        <f t="shared" si="99"/>
        <v>0</v>
      </c>
      <c r="R138" s="212">
        <f t="shared" si="99"/>
        <v>0</v>
      </c>
      <c r="S138" s="212">
        <f t="shared" si="99"/>
        <v>0</v>
      </c>
      <c r="T138" s="212">
        <f t="shared" si="99"/>
        <v>0</v>
      </c>
      <c r="U138" s="212">
        <f t="shared" si="99"/>
        <v>0</v>
      </c>
      <c r="V138" s="212">
        <f t="shared" si="99"/>
        <v>0</v>
      </c>
      <c r="W138" s="186" t="e">
        <f t="shared" si="96"/>
        <v>#DIV/0!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42.75" hidden="1" customHeight="1">
      <c r="A139" s="143"/>
      <c r="B139" s="175"/>
      <c r="C139" s="121"/>
      <c r="D139" s="177"/>
      <c r="E139" s="232"/>
      <c r="F139" s="233">
        <f>G139+T139</f>
        <v>0</v>
      </c>
      <c r="G139" s="232"/>
      <c r="H139" s="232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>
        <f>H139+I139+J139+K139</f>
        <v>0</v>
      </c>
      <c r="U139" s="226"/>
      <c r="V139" s="232">
        <f>E139-F139</f>
        <v>0</v>
      </c>
      <c r="W139" s="186" t="e">
        <f t="shared" si="96"/>
        <v>#DIV/0!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63.75" hidden="1" customHeight="1">
      <c r="A140" s="78"/>
      <c r="B140" s="155">
        <v>1115011</v>
      </c>
      <c r="C140" s="87" t="s">
        <v>52</v>
      </c>
      <c r="D140" s="81"/>
      <c r="E140" s="212">
        <f>E141</f>
        <v>0</v>
      </c>
      <c r="F140" s="212">
        <f t="shared" ref="F140:V140" si="100">F141</f>
        <v>0</v>
      </c>
      <c r="G140" s="212">
        <f t="shared" si="100"/>
        <v>0</v>
      </c>
      <c r="H140" s="212">
        <f t="shared" si="100"/>
        <v>0</v>
      </c>
      <c r="I140" s="212">
        <f t="shared" si="100"/>
        <v>0</v>
      </c>
      <c r="J140" s="212">
        <f t="shared" si="100"/>
        <v>0</v>
      </c>
      <c r="K140" s="212">
        <f t="shared" si="100"/>
        <v>0</v>
      </c>
      <c r="L140" s="212">
        <f t="shared" si="100"/>
        <v>0</v>
      </c>
      <c r="M140" s="212">
        <f t="shared" si="100"/>
        <v>0</v>
      </c>
      <c r="N140" s="212">
        <f t="shared" si="100"/>
        <v>0</v>
      </c>
      <c r="O140" s="212">
        <f t="shared" si="100"/>
        <v>0</v>
      </c>
      <c r="P140" s="212">
        <f t="shared" si="100"/>
        <v>0</v>
      </c>
      <c r="Q140" s="212">
        <f t="shared" si="100"/>
        <v>0</v>
      </c>
      <c r="R140" s="212">
        <f t="shared" si="100"/>
        <v>0</v>
      </c>
      <c r="S140" s="212">
        <f t="shared" si="100"/>
        <v>0</v>
      </c>
      <c r="T140" s="212">
        <f t="shared" si="100"/>
        <v>0</v>
      </c>
      <c r="U140" s="212">
        <f t="shared" si="100"/>
        <v>48000</v>
      </c>
      <c r="V140" s="212">
        <f t="shared" si="100"/>
        <v>0</v>
      </c>
      <c r="W140" s="186" t="e">
        <f t="shared" si="96"/>
        <v>#DIV/0!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43.5" hidden="1" customHeight="1">
      <c r="A141" s="143"/>
      <c r="B141" s="156">
        <v>3110</v>
      </c>
      <c r="C141" s="19" t="s">
        <v>1</v>
      </c>
      <c r="D141" s="274"/>
      <c r="E141" s="232"/>
      <c r="F141" s="232">
        <f>G141+T141</f>
        <v>0</v>
      </c>
      <c r="G141" s="232"/>
      <c r="H141" s="232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>
        <f>H141+I141+J141+K141+L141+M141+N141+O141</f>
        <v>0</v>
      </c>
      <c r="U141" s="232">
        <v>48000</v>
      </c>
      <c r="V141" s="232">
        <f>E141-F141</f>
        <v>0</v>
      </c>
      <c r="W141" s="186" t="e">
        <f t="shared" si="96"/>
        <v>#DIV/0!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144.75" customHeight="1">
      <c r="A142" s="78"/>
      <c r="B142" s="65" t="s">
        <v>46</v>
      </c>
      <c r="C142" s="87" t="s">
        <v>47</v>
      </c>
      <c r="D142" s="300"/>
      <c r="E142" s="212">
        <f>E144+E145+E146+E147+E148+E149+E150+E143</f>
        <v>1296500</v>
      </c>
      <c r="F142" s="212">
        <f t="shared" ref="F142:V142" si="101">F144+F145+F146+F147+F148+F149+F150+F143</f>
        <v>0</v>
      </c>
      <c r="G142" s="212">
        <f t="shared" si="101"/>
        <v>0</v>
      </c>
      <c r="H142" s="212">
        <f t="shared" si="101"/>
        <v>0</v>
      </c>
      <c r="I142" s="212">
        <f t="shared" si="101"/>
        <v>0</v>
      </c>
      <c r="J142" s="212">
        <f t="shared" si="101"/>
        <v>0</v>
      </c>
      <c r="K142" s="212">
        <f t="shared" si="101"/>
        <v>0</v>
      </c>
      <c r="L142" s="212">
        <f t="shared" si="101"/>
        <v>0</v>
      </c>
      <c r="M142" s="212">
        <f t="shared" si="101"/>
        <v>0</v>
      </c>
      <c r="N142" s="212">
        <f t="shared" si="101"/>
        <v>0</v>
      </c>
      <c r="O142" s="212">
        <f t="shared" si="101"/>
        <v>0</v>
      </c>
      <c r="P142" s="212">
        <f t="shared" si="101"/>
        <v>0</v>
      </c>
      <c r="Q142" s="212">
        <f t="shared" si="101"/>
        <v>0</v>
      </c>
      <c r="R142" s="212">
        <f t="shared" si="101"/>
        <v>0</v>
      </c>
      <c r="S142" s="212">
        <f t="shared" si="101"/>
        <v>0</v>
      </c>
      <c r="T142" s="212">
        <f t="shared" si="101"/>
        <v>0</v>
      </c>
      <c r="U142" s="212">
        <f t="shared" si="101"/>
        <v>0</v>
      </c>
      <c r="V142" s="212">
        <f t="shared" si="101"/>
        <v>1296500</v>
      </c>
      <c r="W142" s="186">
        <f t="shared" si="96"/>
        <v>0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53.25" customHeight="1">
      <c r="A143" s="143"/>
      <c r="B143" s="146" t="s">
        <v>11</v>
      </c>
      <c r="C143" s="323" t="s">
        <v>45</v>
      </c>
      <c r="D143" s="298" t="s">
        <v>173</v>
      </c>
      <c r="E143" s="232">
        <v>76500</v>
      </c>
      <c r="F143" s="182">
        <f>G143+T143</f>
        <v>0</v>
      </c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187">
        <f>H143+I143+J143+K143+L143+M143+N143+O143</f>
        <v>0</v>
      </c>
      <c r="U143" s="233"/>
      <c r="V143" s="186">
        <f t="shared" ref="V143:V150" si="102">E143-F143</f>
        <v>76500</v>
      </c>
      <c r="W143" s="186">
        <f t="shared" si="96"/>
        <v>0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60.75" customHeight="1">
      <c r="A144" s="18"/>
      <c r="B144" s="20">
        <v>3132</v>
      </c>
      <c r="C144" s="323" t="s">
        <v>0</v>
      </c>
      <c r="D144" s="283" t="s">
        <v>137</v>
      </c>
      <c r="E144" s="213">
        <v>420000</v>
      </c>
      <c r="F144" s="182">
        <f>G144+T144</f>
        <v>0</v>
      </c>
      <c r="G144" s="183"/>
      <c r="H144" s="184"/>
      <c r="I144" s="184"/>
      <c r="J144" s="184"/>
      <c r="K144" s="184"/>
      <c r="L144" s="187"/>
      <c r="M144" s="186"/>
      <c r="N144" s="186"/>
      <c r="O144" s="186"/>
      <c r="P144" s="186"/>
      <c r="Q144" s="186"/>
      <c r="R144" s="186"/>
      <c r="S144" s="186"/>
      <c r="T144" s="187">
        <f>H144+I144+J144+K144+L144+M144+N144+O144</f>
        <v>0</v>
      </c>
      <c r="U144" s="179"/>
      <c r="V144" s="186">
        <f t="shared" si="102"/>
        <v>420000</v>
      </c>
      <c r="W144" s="186">
        <f t="shared" si="96"/>
        <v>0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50.25" customHeight="1">
      <c r="A145" s="18"/>
      <c r="B145" s="20">
        <v>3132</v>
      </c>
      <c r="C145" s="331" t="s">
        <v>0</v>
      </c>
      <c r="D145" s="283" t="s">
        <v>138</v>
      </c>
      <c r="E145" s="213">
        <v>800000</v>
      </c>
      <c r="F145" s="182">
        <f t="shared" ref="F145:F150" si="103">G145+T145</f>
        <v>0</v>
      </c>
      <c r="G145" s="183"/>
      <c r="H145" s="184"/>
      <c r="I145" s="184"/>
      <c r="J145" s="184"/>
      <c r="K145" s="184"/>
      <c r="L145" s="187"/>
      <c r="M145" s="186"/>
      <c r="N145" s="186"/>
      <c r="O145" s="186"/>
      <c r="P145" s="186"/>
      <c r="Q145" s="186"/>
      <c r="R145" s="186"/>
      <c r="S145" s="186"/>
      <c r="T145" s="187">
        <f t="shared" ref="T145:T150" si="104">H145+I145+J145+K145+L145+M145+N145+O145</f>
        <v>0</v>
      </c>
      <c r="U145" s="179"/>
      <c r="V145" s="186">
        <f t="shared" si="102"/>
        <v>800000</v>
      </c>
      <c r="W145" s="186">
        <f t="shared" si="96"/>
        <v>0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45" hidden="1" customHeight="1">
      <c r="A146" s="18"/>
      <c r="B146" s="20"/>
      <c r="C146" s="121"/>
      <c r="D146" s="298"/>
      <c r="E146" s="213"/>
      <c r="F146" s="182">
        <f t="shared" si="103"/>
        <v>0</v>
      </c>
      <c r="G146" s="183"/>
      <c r="H146" s="184"/>
      <c r="I146" s="184"/>
      <c r="J146" s="184"/>
      <c r="K146" s="184"/>
      <c r="L146" s="187"/>
      <c r="M146" s="186"/>
      <c r="N146" s="186"/>
      <c r="O146" s="186"/>
      <c r="P146" s="186"/>
      <c r="Q146" s="186"/>
      <c r="R146" s="186"/>
      <c r="S146" s="186"/>
      <c r="T146" s="187">
        <f t="shared" si="104"/>
        <v>0</v>
      </c>
      <c r="U146" s="179"/>
      <c r="V146" s="186">
        <f t="shared" si="102"/>
        <v>0</v>
      </c>
      <c r="W146" s="186" t="e">
        <f t="shared" si="96"/>
        <v>#DIV/0!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57.75" hidden="1" customHeight="1">
      <c r="A147" s="18"/>
      <c r="B147" s="20"/>
      <c r="C147" s="121"/>
      <c r="D147" s="298"/>
      <c r="E147" s="213"/>
      <c r="F147" s="182">
        <f t="shared" si="103"/>
        <v>0</v>
      </c>
      <c r="G147" s="183"/>
      <c r="H147" s="184"/>
      <c r="I147" s="184"/>
      <c r="J147" s="184"/>
      <c r="K147" s="184"/>
      <c r="L147" s="187"/>
      <c r="M147" s="186"/>
      <c r="N147" s="186"/>
      <c r="O147" s="186"/>
      <c r="P147" s="186"/>
      <c r="Q147" s="186"/>
      <c r="R147" s="186"/>
      <c r="S147" s="186"/>
      <c r="T147" s="187">
        <f t="shared" si="104"/>
        <v>0</v>
      </c>
      <c r="U147" s="179"/>
      <c r="V147" s="186">
        <f t="shared" si="102"/>
        <v>0</v>
      </c>
      <c r="W147" s="186" t="e">
        <f t="shared" si="96"/>
        <v>#DIV/0!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57" hidden="1" customHeight="1">
      <c r="A148" s="18"/>
      <c r="B148" s="20"/>
      <c r="C148" s="121"/>
      <c r="D148" s="298"/>
      <c r="E148" s="213"/>
      <c r="F148" s="182">
        <f t="shared" si="103"/>
        <v>0</v>
      </c>
      <c r="G148" s="183"/>
      <c r="H148" s="184"/>
      <c r="I148" s="184"/>
      <c r="J148" s="184"/>
      <c r="K148" s="184"/>
      <c r="L148" s="187"/>
      <c r="M148" s="186"/>
      <c r="N148" s="186"/>
      <c r="O148" s="186"/>
      <c r="P148" s="186"/>
      <c r="Q148" s="186"/>
      <c r="R148" s="186"/>
      <c r="S148" s="186"/>
      <c r="T148" s="187">
        <f t="shared" si="104"/>
        <v>0</v>
      </c>
      <c r="U148" s="179"/>
      <c r="V148" s="186">
        <f t="shared" si="102"/>
        <v>0</v>
      </c>
      <c r="W148" s="186" t="e">
        <f t="shared" si="96"/>
        <v>#DIV/0!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51.75" hidden="1" customHeight="1">
      <c r="A149" s="18"/>
      <c r="B149" s="20"/>
      <c r="C149" s="121"/>
      <c r="D149" s="283"/>
      <c r="E149" s="213"/>
      <c r="F149" s="182">
        <f t="shared" si="103"/>
        <v>0</v>
      </c>
      <c r="G149" s="183"/>
      <c r="H149" s="184"/>
      <c r="I149" s="184"/>
      <c r="J149" s="184"/>
      <c r="K149" s="184"/>
      <c r="L149" s="187"/>
      <c r="M149" s="186"/>
      <c r="N149" s="186"/>
      <c r="O149" s="186"/>
      <c r="P149" s="186"/>
      <c r="Q149" s="186"/>
      <c r="R149" s="186"/>
      <c r="S149" s="186"/>
      <c r="T149" s="187">
        <f t="shared" si="104"/>
        <v>0</v>
      </c>
      <c r="U149" s="179"/>
      <c r="V149" s="186">
        <f t="shared" si="102"/>
        <v>0</v>
      </c>
      <c r="W149" s="186" t="e">
        <f t="shared" si="96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84.75" hidden="1" customHeight="1">
      <c r="A150" s="18"/>
      <c r="B150" s="20"/>
      <c r="C150" s="121"/>
      <c r="D150" s="283"/>
      <c r="E150" s="213"/>
      <c r="F150" s="182">
        <f t="shared" si="103"/>
        <v>0</v>
      </c>
      <c r="G150" s="183"/>
      <c r="H150" s="184"/>
      <c r="I150" s="184"/>
      <c r="J150" s="184"/>
      <c r="K150" s="184"/>
      <c r="L150" s="187"/>
      <c r="M150" s="186"/>
      <c r="N150" s="186"/>
      <c r="O150" s="186"/>
      <c r="P150" s="186"/>
      <c r="Q150" s="186"/>
      <c r="R150" s="186"/>
      <c r="S150" s="186"/>
      <c r="T150" s="187">
        <f t="shared" si="104"/>
        <v>0</v>
      </c>
      <c r="U150" s="179"/>
      <c r="V150" s="186">
        <f t="shared" si="102"/>
        <v>0</v>
      </c>
      <c r="W150" s="186" t="e">
        <f t="shared" si="96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42" hidden="1" customHeight="1">
      <c r="A151" s="78"/>
      <c r="B151" s="86">
        <v>1117520</v>
      </c>
      <c r="C151" s="272" t="s">
        <v>70</v>
      </c>
      <c r="D151" s="273"/>
      <c r="E151" s="212">
        <f>E152</f>
        <v>0</v>
      </c>
      <c r="F151" s="212">
        <f t="shared" ref="F151:V151" si="105">F152</f>
        <v>0</v>
      </c>
      <c r="G151" s="212">
        <f t="shared" si="105"/>
        <v>0</v>
      </c>
      <c r="H151" s="212">
        <f t="shared" si="105"/>
        <v>0</v>
      </c>
      <c r="I151" s="212">
        <f t="shared" si="105"/>
        <v>0</v>
      </c>
      <c r="J151" s="212">
        <f t="shared" si="105"/>
        <v>0</v>
      </c>
      <c r="K151" s="212">
        <f t="shared" si="105"/>
        <v>0</v>
      </c>
      <c r="L151" s="212">
        <f t="shared" si="105"/>
        <v>0</v>
      </c>
      <c r="M151" s="212">
        <f t="shared" si="105"/>
        <v>0</v>
      </c>
      <c r="N151" s="212">
        <f t="shared" si="105"/>
        <v>0</v>
      </c>
      <c r="O151" s="212">
        <f t="shared" si="105"/>
        <v>0</v>
      </c>
      <c r="P151" s="212">
        <f t="shared" si="105"/>
        <v>0</v>
      </c>
      <c r="Q151" s="212">
        <f t="shared" si="105"/>
        <v>0</v>
      </c>
      <c r="R151" s="212">
        <f t="shared" si="105"/>
        <v>0</v>
      </c>
      <c r="S151" s="212">
        <f t="shared" si="105"/>
        <v>0</v>
      </c>
      <c r="T151" s="212">
        <f t="shared" si="105"/>
        <v>0</v>
      </c>
      <c r="U151" s="212">
        <f t="shared" si="105"/>
        <v>0</v>
      </c>
      <c r="V151" s="212">
        <f t="shared" si="105"/>
        <v>0</v>
      </c>
      <c r="W151" s="186" t="e">
        <f t="shared" si="96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64.5" hidden="1" customHeight="1">
      <c r="A152" s="18"/>
      <c r="B152" s="20">
        <v>3110</v>
      </c>
      <c r="C152" s="268"/>
      <c r="D152" s="267"/>
      <c r="E152" s="213"/>
      <c r="F152" s="182">
        <f>G152+T152</f>
        <v>0</v>
      </c>
      <c r="G152" s="183"/>
      <c r="H152" s="184"/>
      <c r="I152" s="184"/>
      <c r="J152" s="184"/>
      <c r="K152" s="184"/>
      <c r="L152" s="187"/>
      <c r="M152" s="186"/>
      <c r="N152" s="186"/>
      <c r="O152" s="186"/>
      <c r="P152" s="186"/>
      <c r="Q152" s="186"/>
      <c r="R152" s="186"/>
      <c r="S152" s="186"/>
      <c r="T152" s="187">
        <f>H152+I152+J152</f>
        <v>0</v>
      </c>
      <c r="U152" s="179"/>
      <c r="V152" s="186">
        <f>E152-F152</f>
        <v>0</v>
      </c>
      <c r="W152" s="186" t="e">
        <f t="shared" si="96"/>
        <v>#DIV/0!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64.5" customHeight="1">
      <c r="A153" s="78"/>
      <c r="B153" s="86">
        <v>1117325</v>
      </c>
      <c r="C153" s="360" t="s">
        <v>30</v>
      </c>
      <c r="D153" s="306"/>
      <c r="E153" s="212">
        <f>E154</f>
        <v>225000</v>
      </c>
      <c r="F153" s="357">
        <f>F154</f>
        <v>0</v>
      </c>
      <c r="G153" s="357">
        <f t="shared" ref="G153:V153" si="106">G154</f>
        <v>0</v>
      </c>
      <c r="H153" s="357">
        <f t="shared" si="106"/>
        <v>0</v>
      </c>
      <c r="I153" s="357">
        <f t="shared" si="106"/>
        <v>0</v>
      </c>
      <c r="J153" s="357">
        <f t="shared" si="106"/>
        <v>0</v>
      </c>
      <c r="K153" s="357">
        <f t="shared" si="106"/>
        <v>0</v>
      </c>
      <c r="L153" s="357">
        <f t="shared" si="106"/>
        <v>0</v>
      </c>
      <c r="M153" s="357">
        <f t="shared" si="106"/>
        <v>0</v>
      </c>
      <c r="N153" s="357">
        <f t="shared" si="106"/>
        <v>0</v>
      </c>
      <c r="O153" s="357">
        <f t="shared" si="106"/>
        <v>0</v>
      </c>
      <c r="P153" s="357">
        <f t="shared" si="106"/>
        <v>0</v>
      </c>
      <c r="Q153" s="357">
        <f t="shared" si="106"/>
        <v>0</v>
      </c>
      <c r="R153" s="357">
        <f t="shared" si="106"/>
        <v>0</v>
      </c>
      <c r="S153" s="357">
        <f t="shared" si="106"/>
        <v>0</v>
      </c>
      <c r="T153" s="357">
        <f t="shared" si="106"/>
        <v>0</v>
      </c>
      <c r="U153" s="357">
        <f t="shared" si="106"/>
        <v>0</v>
      </c>
      <c r="V153" s="357">
        <f t="shared" si="106"/>
        <v>225000</v>
      </c>
      <c r="W153" s="186">
        <f t="shared" si="96"/>
        <v>0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87" customHeight="1">
      <c r="A154" s="18"/>
      <c r="B154" s="20">
        <v>3122</v>
      </c>
      <c r="C154" s="323" t="s">
        <v>50</v>
      </c>
      <c r="D154" s="283" t="s">
        <v>184</v>
      </c>
      <c r="E154" s="213">
        <v>225000</v>
      </c>
      <c r="F154" s="182">
        <f>G154+T154</f>
        <v>0</v>
      </c>
      <c r="G154" s="183"/>
      <c r="H154" s="184"/>
      <c r="I154" s="184"/>
      <c r="J154" s="184"/>
      <c r="K154" s="184"/>
      <c r="L154" s="187"/>
      <c r="M154" s="186"/>
      <c r="N154" s="186"/>
      <c r="O154" s="186"/>
      <c r="P154" s="186"/>
      <c r="Q154" s="186"/>
      <c r="R154" s="186"/>
      <c r="S154" s="186"/>
      <c r="T154" s="187">
        <f>H154+I154+J154+K154</f>
        <v>0</v>
      </c>
      <c r="U154" s="179"/>
      <c r="V154" s="186">
        <f>E154-F154</f>
        <v>225000</v>
      </c>
      <c r="W154" s="186">
        <f t="shared" si="96"/>
        <v>0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161.25" customHeight="1">
      <c r="A155" s="129"/>
      <c r="B155" s="332" t="s">
        <v>19</v>
      </c>
      <c r="C155" s="258" t="s">
        <v>139</v>
      </c>
      <c r="D155" s="136"/>
      <c r="E155" s="204">
        <f>E168+E171+E174+E177+E181+E192+E194+E203+E219+E221+E223</f>
        <v>51585748.909999996</v>
      </c>
      <c r="F155" s="204">
        <f t="shared" ref="F155:V155" si="107">F168+F171+F174+F177+F181+F192+F194+F203+F219+F221+F223</f>
        <v>0</v>
      </c>
      <c r="G155" s="204">
        <f t="shared" si="107"/>
        <v>0</v>
      </c>
      <c r="H155" s="204">
        <f t="shared" si="107"/>
        <v>0</v>
      </c>
      <c r="I155" s="204">
        <f t="shared" si="107"/>
        <v>0</v>
      </c>
      <c r="J155" s="204">
        <f t="shared" si="107"/>
        <v>0</v>
      </c>
      <c r="K155" s="204">
        <f t="shared" si="107"/>
        <v>0</v>
      </c>
      <c r="L155" s="204">
        <f t="shared" si="107"/>
        <v>0</v>
      </c>
      <c r="M155" s="204">
        <f t="shared" si="107"/>
        <v>0</v>
      </c>
      <c r="N155" s="204">
        <f t="shared" si="107"/>
        <v>0</v>
      </c>
      <c r="O155" s="204">
        <f t="shared" si="107"/>
        <v>0</v>
      </c>
      <c r="P155" s="204">
        <f t="shared" si="107"/>
        <v>0</v>
      </c>
      <c r="Q155" s="204">
        <f t="shared" si="107"/>
        <v>0</v>
      </c>
      <c r="R155" s="204">
        <f t="shared" si="107"/>
        <v>0</v>
      </c>
      <c r="S155" s="204">
        <f t="shared" si="107"/>
        <v>0</v>
      </c>
      <c r="T155" s="204">
        <f t="shared" si="107"/>
        <v>0</v>
      </c>
      <c r="U155" s="204">
        <f t="shared" si="107"/>
        <v>0</v>
      </c>
      <c r="V155" s="204">
        <f t="shared" si="107"/>
        <v>51585748.909999996</v>
      </c>
      <c r="W155" s="186">
        <f t="shared" si="96"/>
        <v>0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38.25" hidden="1" customHeight="1">
      <c r="A156" s="78"/>
      <c r="B156" s="80"/>
      <c r="C156" s="87"/>
      <c r="D156" s="81"/>
      <c r="E156" s="212">
        <f>E157</f>
        <v>0</v>
      </c>
      <c r="F156" s="236">
        <f t="shared" ref="F156:V156" si="108">F157</f>
        <v>0</v>
      </c>
      <c r="G156" s="236">
        <f t="shared" si="108"/>
        <v>0</v>
      </c>
      <c r="H156" s="236">
        <f t="shared" si="108"/>
        <v>0</v>
      </c>
      <c r="I156" s="236">
        <f t="shared" si="108"/>
        <v>0</v>
      </c>
      <c r="J156" s="236">
        <f t="shared" si="108"/>
        <v>0</v>
      </c>
      <c r="K156" s="236">
        <f t="shared" si="108"/>
        <v>0</v>
      </c>
      <c r="L156" s="236">
        <f t="shared" si="108"/>
        <v>0</v>
      </c>
      <c r="M156" s="236">
        <f t="shared" si="108"/>
        <v>0</v>
      </c>
      <c r="N156" s="236">
        <f t="shared" si="108"/>
        <v>0</v>
      </c>
      <c r="O156" s="236">
        <f t="shared" si="108"/>
        <v>0</v>
      </c>
      <c r="P156" s="236">
        <f t="shared" si="108"/>
        <v>0</v>
      </c>
      <c r="Q156" s="236">
        <f t="shared" si="108"/>
        <v>0</v>
      </c>
      <c r="R156" s="236">
        <f t="shared" si="108"/>
        <v>0</v>
      </c>
      <c r="S156" s="236">
        <f t="shared" si="108"/>
        <v>0</v>
      </c>
      <c r="T156" s="212">
        <f t="shared" si="108"/>
        <v>0</v>
      </c>
      <c r="U156" s="212">
        <f t="shared" si="108"/>
        <v>0</v>
      </c>
      <c r="V156" s="212">
        <f t="shared" si="108"/>
        <v>0</v>
      </c>
      <c r="W156" s="186" t="e">
        <f t="shared" ref="W156:W173" si="109">U156*100/E156</f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35.25" hidden="1" customHeight="1">
      <c r="A157" s="43"/>
      <c r="B157" s="20"/>
      <c r="C157" s="19"/>
      <c r="D157" s="92"/>
      <c r="E157" s="207"/>
      <c r="F157" s="240">
        <f>G157+T157</f>
        <v>0</v>
      </c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40"/>
      <c r="T157" s="207">
        <f>H157+I157+J157+K157+L157+M157+N157+O157</f>
        <v>0</v>
      </c>
      <c r="U157" s="207"/>
      <c r="V157" s="207">
        <f>E157-F157</f>
        <v>0</v>
      </c>
      <c r="W157" s="186" t="e">
        <f t="shared" si="109"/>
        <v>#DIV/0!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38.25" hidden="1" customHeight="1">
      <c r="A158" s="78"/>
      <c r="B158" s="80"/>
      <c r="C158" s="102"/>
      <c r="D158" s="101"/>
      <c r="E158" s="212">
        <f>E159+E160</f>
        <v>0</v>
      </c>
      <c r="F158" s="212">
        <f t="shared" ref="F158:V158" si="110">F159+F160</f>
        <v>0</v>
      </c>
      <c r="G158" s="212">
        <f t="shared" si="110"/>
        <v>0</v>
      </c>
      <c r="H158" s="212">
        <f t="shared" si="110"/>
        <v>0</v>
      </c>
      <c r="I158" s="212">
        <f t="shared" si="110"/>
        <v>0</v>
      </c>
      <c r="J158" s="212">
        <f t="shared" si="110"/>
        <v>0</v>
      </c>
      <c r="K158" s="212">
        <f t="shared" si="110"/>
        <v>0</v>
      </c>
      <c r="L158" s="212">
        <f t="shared" si="110"/>
        <v>0</v>
      </c>
      <c r="M158" s="212">
        <f t="shared" si="110"/>
        <v>0</v>
      </c>
      <c r="N158" s="212">
        <f t="shared" si="110"/>
        <v>0</v>
      </c>
      <c r="O158" s="212">
        <f t="shared" si="110"/>
        <v>0</v>
      </c>
      <c r="P158" s="212">
        <f t="shared" si="110"/>
        <v>0</v>
      </c>
      <c r="Q158" s="212">
        <f t="shared" si="110"/>
        <v>0</v>
      </c>
      <c r="R158" s="212">
        <f t="shared" si="110"/>
        <v>0</v>
      </c>
      <c r="S158" s="212">
        <f t="shared" si="110"/>
        <v>0</v>
      </c>
      <c r="T158" s="212">
        <f t="shared" si="110"/>
        <v>0</v>
      </c>
      <c r="U158" s="212">
        <f t="shared" si="110"/>
        <v>10077.41</v>
      </c>
      <c r="V158" s="212">
        <f t="shared" si="110"/>
        <v>0</v>
      </c>
      <c r="W158" s="186" t="e">
        <f t="shared" si="109"/>
        <v>#DIV/0!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38.25" hidden="1" customHeight="1">
      <c r="A159" s="43"/>
      <c r="B159" s="77"/>
      <c r="C159" s="19"/>
      <c r="D159" s="92"/>
      <c r="E159" s="207"/>
      <c r="F159" s="207">
        <f>G159+T159</f>
        <v>0</v>
      </c>
      <c r="G159" s="241"/>
      <c r="H159" s="240"/>
      <c r="I159" s="240"/>
      <c r="J159" s="240"/>
      <c r="K159" s="241"/>
      <c r="L159" s="241"/>
      <c r="M159" s="241"/>
      <c r="N159" s="241"/>
      <c r="O159" s="241"/>
      <c r="P159" s="241"/>
      <c r="Q159" s="241"/>
      <c r="R159" s="241"/>
      <c r="S159" s="241"/>
      <c r="T159" s="207">
        <f>H159+I159+J159+K159+L159+M159+N159+O159</f>
        <v>0</v>
      </c>
      <c r="U159" s="207">
        <v>10077.41</v>
      </c>
      <c r="V159" s="207">
        <f>E159-F159</f>
        <v>0</v>
      </c>
      <c r="W159" s="186" t="e">
        <f t="shared" si="109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60.75" hidden="1" customHeight="1">
      <c r="A160" s="43"/>
      <c r="B160" s="77"/>
      <c r="C160" s="19"/>
      <c r="D160" s="92"/>
      <c r="E160" s="207"/>
      <c r="F160" s="207">
        <f>G160+T160</f>
        <v>0</v>
      </c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07">
        <f>H160+I160+J160+K160+L160+M160+N160+O160</f>
        <v>0</v>
      </c>
      <c r="U160" s="208"/>
      <c r="V160" s="207">
        <f>E160-F160</f>
        <v>0</v>
      </c>
      <c r="W160" s="186" t="e">
        <f t="shared" si="109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60.75" hidden="1" customHeight="1">
      <c r="A161" s="78"/>
      <c r="B161" s="80"/>
      <c r="C161" s="96"/>
      <c r="D161" s="101"/>
      <c r="E161" s="212">
        <f>E162+E163</f>
        <v>0</v>
      </c>
      <c r="F161" s="212">
        <f t="shared" ref="F161:V161" si="111">F162+F163</f>
        <v>0</v>
      </c>
      <c r="G161" s="212">
        <f t="shared" si="111"/>
        <v>0</v>
      </c>
      <c r="H161" s="212">
        <f t="shared" si="111"/>
        <v>0</v>
      </c>
      <c r="I161" s="212">
        <f t="shared" si="111"/>
        <v>0</v>
      </c>
      <c r="J161" s="212">
        <f t="shared" si="111"/>
        <v>0</v>
      </c>
      <c r="K161" s="212">
        <f t="shared" si="111"/>
        <v>0</v>
      </c>
      <c r="L161" s="212">
        <f t="shared" si="111"/>
        <v>0</v>
      </c>
      <c r="M161" s="212">
        <f t="shared" si="111"/>
        <v>0</v>
      </c>
      <c r="N161" s="212">
        <f t="shared" si="111"/>
        <v>0</v>
      </c>
      <c r="O161" s="212">
        <f t="shared" si="111"/>
        <v>0</v>
      </c>
      <c r="P161" s="212">
        <f t="shared" si="111"/>
        <v>0</v>
      </c>
      <c r="Q161" s="212">
        <f t="shared" si="111"/>
        <v>0</v>
      </c>
      <c r="R161" s="212">
        <f t="shared" si="111"/>
        <v>0</v>
      </c>
      <c r="S161" s="212">
        <f t="shared" si="111"/>
        <v>0</v>
      </c>
      <c r="T161" s="212">
        <f t="shared" si="111"/>
        <v>0</v>
      </c>
      <c r="U161" s="212">
        <f t="shared" si="111"/>
        <v>0</v>
      </c>
      <c r="V161" s="212">
        <f t="shared" si="111"/>
        <v>0</v>
      </c>
      <c r="W161" s="186" t="e">
        <f t="shared" si="109"/>
        <v>#DIV/0!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60.75" hidden="1" customHeight="1">
      <c r="A162" s="43"/>
      <c r="B162" s="77"/>
      <c r="C162" s="19"/>
      <c r="D162" s="92"/>
      <c r="E162" s="207"/>
      <c r="F162" s="207">
        <f>G162+T162</f>
        <v>0</v>
      </c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07">
        <f>H162+I162+J162+K162+L162+M162+N162+O162+P162</f>
        <v>0</v>
      </c>
      <c r="U162" s="208"/>
      <c r="V162" s="207">
        <f>E162-F162</f>
        <v>0</v>
      </c>
      <c r="W162" s="186" t="e">
        <f t="shared" si="109"/>
        <v>#DIV/0!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60.75" hidden="1" customHeight="1">
      <c r="A163" s="43"/>
      <c r="B163" s="77"/>
      <c r="C163" s="19"/>
      <c r="D163" s="92"/>
      <c r="E163" s="207"/>
      <c r="F163" s="207">
        <f>G163+T163</f>
        <v>0</v>
      </c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07">
        <f>H163+I163+J163+K163+L163+M163+N163+O163+P163</f>
        <v>0</v>
      </c>
      <c r="U163" s="208"/>
      <c r="V163" s="207">
        <f>E163-F163</f>
        <v>0</v>
      </c>
      <c r="W163" s="186" t="e">
        <f t="shared" si="109"/>
        <v>#DIV/0!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42" hidden="1" customHeight="1">
      <c r="A164" s="78"/>
      <c r="B164" s="65"/>
      <c r="C164" s="66"/>
      <c r="D164" s="84"/>
      <c r="E164" s="212">
        <f>E165</f>
        <v>0</v>
      </c>
      <c r="F164" s="212">
        <f t="shared" ref="F164:V164" si="112">F165</f>
        <v>0</v>
      </c>
      <c r="G164" s="236">
        <f t="shared" si="112"/>
        <v>0</v>
      </c>
      <c r="H164" s="236">
        <f t="shared" si="112"/>
        <v>0</v>
      </c>
      <c r="I164" s="236">
        <f t="shared" si="112"/>
        <v>0</v>
      </c>
      <c r="J164" s="236">
        <f t="shared" si="112"/>
        <v>0</v>
      </c>
      <c r="K164" s="236">
        <f t="shared" si="112"/>
        <v>0</v>
      </c>
      <c r="L164" s="236">
        <f t="shared" si="112"/>
        <v>0</v>
      </c>
      <c r="M164" s="236">
        <f t="shared" si="112"/>
        <v>0</v>
      </c>
      <c r="N164" s="236">
        <f t="shared" si="112"/>
        <v>0</v>
      </c>
      <c r="O164" s="236">
        <f t="shared" si="112"/>
        <v>0</v>
      </c>
      <c r="P164" s="236">
        <f t="shared" si="112"/>
        <v>0</v>
      </c>
      <c r="Q164" s="236">
        <f t="shared" si="112"/>
        <v>0</v>
      </c>
      <c r="R164" s="236">
        <f t="shared" si="112"/>
        <v>0</v>
      </c>
      <c r="S164" s="236">
        <f t="shared" si="112"/>
        <v>0</v>
      </c>
      <c r="T164" s="212">
        <f t="shared" si="112"/>
        <v>0</v>
      </c>
      <c r="U164" s="212">
        <f t="shared" si="112"/>
        <v>0</v>
      </c>
      <c r="V164" s="236">
        <f t="shared" si="112"/>
        <v>0</v>
      </c>
      <c r="W164" s="186" t="e">
        <f t="shared" si="109"/>
        <v>#DIV/0!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36.75" hidden="1" customHeight="1">
      <c r="A165" s="18"/>
      <c r="B165" s="20"/>
      <c r="C165" s="19"/>
      <c r="D165" s="103"/>
      <c r="E165" s="213"/>
      <c r="F165" s="182">
        <f>G165+T165</f>
        <v>0</v>
      </c>
      <c r="G165" s="195"/>
      <c r="H165" s="216"/>
      <c r="I165" s="224"/>
      <c r="J165" s="224"/>
      <c r="K165" s="224"/>
      <c r="L165" s="225"/>
      <c r="M165" s="218"/>
      <c r="N165" s="225"/>
      <c r="O165" s="225"/>
      <c r="P165" s="225"/>
      <c r="Q165" s="225"/>
      <c r="R165" s="225"/>
      <c r="S165" s="225"/>
      <c r="T165" s="187">
        <f>H165+I165+J165+K165+L165+M165+N165+O165+P165+Q165</f>
        <v>0</v>
      </c>
      <c r="U165" s="242"/>
      <c r="V165" s="220">
        <f>E165-F165</f>
        <v>0</v>
      </c>
      <c r="W165" s="186" t="e">
        <f t="shared" si="109"/>
        <v>#DIV/0!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48.75" hidden="1" customHeight="1">
      <c r="A166" s="85"/>
      <c r="B166" s="98"/>
      <c r="C166" s="96"/>
      <c r="D166" s="84"/>
      <c r="E166" s="212">
        <f>E167</f>
        <v>0</v>
      </c>
      <c r="F166" s="212">
        <f t="shared" ref="F166:V166" si="113">F167</f>
        <v>0</v>
      </c>
      <c r="G166" s="212">
        <f t="shared" si="113"/>
        <v>0</v>
      </c>
      <c r="H166" s="212">
        <f t="shared" si="113"/>
        <v>0</v>
      </c>
      <c r="I166" s="212">
        <f t="shared" si="113"/>
        <v>0</v>
      </c>
      <c r="J166" s="212">
        <f t="shared" si="113"/>
        <v>0</v>
      </c>
      <c r="K166" s="212">
        <f t="shared" si="113"/>
        <v>0</v>
      </c>
      <c r="L166" s="212">
        <f t="shared" si="113"/>
        <v>0</v>
      </c>
      <c r="M166" s="212">
        <f t="shared" si="113"/>
        <v>0</v>
      </c>
      <c r="N166" s="212">
        <f t="shared" si="113"/>
        <v>0</v>
      </c>
      <c r="O166" s="212">
        <f t="shared" si="113"/>
        <v>0</v>
      </c>
      <c r="P166" s="212">
        <f t="shared" si="113"/>
        <v>0</v>
      </c>
      <c r="Q166" s="212">
        <f t="shared" si="113"/>
        <v>0</v>
      </c>
      <c r="R166" s="212">
        <f t="shared" si="113"/>
        <v>0</v>
      </c>
      <c r="S166" s="212">
        <f t="shared" si="113"/>
        <v>0</v>
      </c>
      <c r="T166" s="212">
        <f t="shared" si="113"/>
        <v>0</v>
      </c>
      <c r="U166" s="212">
        <f t="shared" si="113"/>
        <v>0</v>
      </c>
      <c r="V166" s="212">
        <f t="shared" si="113"/>
        <v>0</v>
      </c>
      <c r="W166" s="186" t="e">
        <f t="shared" si="109"/>
        <v>#DIV/0!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58.5" hidden="1" customHeight="1">
      <c r="A167" s="18"/>
      <c r="B167" s="20"/>
      <c r="C167" s="19"/>
      <c r="D167" s="100"/>
      <c r="E167" s="213"/>
      <c r="F167" s="182">
        <f>G167+T167</f>
        <v>0</v>
      </c>
      <c r="G167" s="195"/>
      <c r="H167" s="216"/>
      <c r="I167" s="224"/>
      <c r="J167" s="224"/>
      <c r="K167" s="224"/>
      <c r="L167" s="225"/>
      <c r="M167" s="218"/>
      <c r="N167" s="225"/>
      <c r="O167" s="225"/>
      <c r="P167" s="225"/>
      <c r="Q167" s="225"/>
      <c r="R167" s="225"/>
      <c r="S167" s="225"/>
      <c r="T167" s="187">
        <f>H167+I167+J167+K167+L167+M167+N167+O167+P167+Q167</f>
        <v>0</v>
      </c>
      <c r="U167" s="242"/>
      <c r="V167" s="220">
        <f>E167-F167</f>
        <v>0</v>
      </c>
      <c r="W167" s="186" t="e">
        <f t="shared" si="109"/>
        <v>#DIV/0!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63" customHeight="1">
      <c r="A168" s="78"/>
      <c r="B168" s="98">
        <v>1216011</v>
      </c>
      <c r="C168" s="322" t="s">
        <v>140</v>
      </c>
      <c r="D168" s="333"/>
      <c r="E168" s="212">
        <f>E169+E170</f>
        <v>3300000</v>
      </c>
      <c r="F168" s="212">
        <f t="shared" ref="F168:V168" si="114">F169+F170</f>
        <v>0</v>
      </c>
      <c r="G168" s="212">
        <f t="shared" si="114"/>
        <v>0</v>
      </c>
      <c r="H168" s="212">
        <f t="shared" si="114"/>
        <v>0</v>
      </c>
      <c r="I168" s="212">
        <f t="shared" si="114"/>
        <v>0</v>
      </c>
      <c r="J168" s="212">
        <f t="shared" si="114"/>
        <v>0</v>
      </c>
      <c r="K168" s="212">
        <f t="shared" si="114"/>
        <v>0</v>
      </c>
      <c r="L168" s="212">
        <f t="shared" si="114"/>
        <v>0</v>
      </c>
      <c r="M168" s="212">
        <f t="shared" si="114"/>
        <v>0</v>
      </c>
      <c r="N168" s="212">
        <f t="shared" si="114"/>
        <v>0</v>
      </c>
      <c r="O168" s="212">
        <f t="shared" si="114"/>
        <v>0</v>
      </c>
      <c r="P168" s="212">
        <f t="shared" si="114"/>
        <v>0</v>
      </c>
      <c r="Q168" s="212">
        <f t="shared" si="114"/>
        <v>0</v>
      </c>
      <c r="R168" s="212">
        <f t="shared" si="114"/>
        <v>0</v>
      </c>
      <c r="S168" s="212">
        <f t="shared" si="114"/>
        <v>0</v>
      </c>
      <c r="T168" s="212">
        <f t="shared" si="114"/>
        <v>0</v>
      </c>
      <c r="U168" s="212">
        <f t="shared" si="114"/>
        <v>0</v>
      </c>
      <c r="V168" s="212">
        <f t="shared" si="114"/>
        <v>3300000</v>
      </c>
      <c r="W168" s="186">
        <f t="shared" si="109"/>
        <v>0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87.75" customHeight="1">
      <c r="A169" s="143"/>
      <c r="B169" s="160">
        <v>3131</v>
      </c>
      <c r="C169" s="334" t="s">
        <v>141</v>
      </c>
      <c r="D169" s="161" t="s">
        <v>142</v>
      </c>
      <c r="E169" s="232">
        <v>1700000</v>
      </c>
      <c r="F169" s="232">
        <f>G169+T169</f>
        <v>0</v>
      </c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2">
        <f>H169+I169+J169</f>
        <v>0</v>
      </c>
      <c r="U169" s="233"/>
      <c r="V169" s="232">
        <f>E169-F169</f>
        <v>1700000</v>
      </c>
      <c r="W169" s="186">
        <f t="shared" si="109"/>
        <v>0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141" customHeight="1">
      <c r="A170" s="143"/>
      <c r="B170" s="160">
        <v>3131</v>
      </c>
      <c r="C170" s="334" t="s">
        <v>143</v>
      </c>
      <c r="D170" s="161" t="s">
        <v>144</v>
      </c>
      <c r="E170" s="232">
        <v>1600000</v>
      </c>
      <c r="F170" s="232">
        <f>G170+T170</f>
        <v>0</v>
      </c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2">
        <f>H170+I170+J170</f>
        <v>0</v>
      </c>
      <c r="U170" s="233"/>
      <c r="V170" s="232">
        <f>E170-F170</f>
        <v>1600000</v>
      </c>
      <c r="W170" s="186">
        <f t="shared" si="109"/>
        <v>0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85.5" customHeight="1">
      <c r="A171" s="78"/>
      <c r="B171" s="86">
        <v>1216030</v>
      </c>
      <c r="C171" s="321" t="s">
        <v>145</v>
      </c>
      <c r="D171" s="313"/>
      <c r="E171" s="212">
        <f>E172+E173</f>
        <v>668900</v>
      </c>
      <c r="F171" s="212">
        <f t="shared" ref="F171:V171" si="115">F172+F173</f>
        <v>0</v>
      </c>
      <c r="G171" s="212">
        <f t="shared" si="115"/>
        <v>0</v>
      </c>
      <c r="H171" s="212">
        <f t="shared" si="115"/>
        <v>0</v>
      </c>
      <c r="I171" s="212">
        <f t="shared" si="115"/>
        <v>0</v>
      </c>
      <c r="J171" s="212">
        <f t="shared" si="115"/>
        <v>0</v>
      </c>
      <c r="K171" s="212">
        <f t="shared" si="115"/>
        <v>0</v>
      </c>
      <c r="L171" s="212">
        <f t="shared" si="115"/>
        <v>0</v>
      </c>
      <c r="M171" s="212">
        <f t="shared" si="115"/>
        <v>0</v>
      </c>
      <c r="N171" s="212">
        <f t="shared" si="115"/>
        <v>0</v>
      </c>
      <c r="O171" s="212">
        <f t="shared" si="115"/>
        <v>0</v>
      </c>
      <c r="P171" s="212">
        <f t="shared" si="115"/>
        <v>0</v>
      </c>
      <c r="Q171" s="212">
        <f t="shared" si="115"/>
        <v>0</v>
      </c>
      <c r="R171" s="212">
        <f t="shared" si="115"/>
        <v>0</v>
      </c>
      <c r="S171" s="212">
        <f t="shared" si="115"/>
        <v>0</v>
      </c>
      <c r="T171" s="212">
        <f t="shared" si="115"/>
        <v>0</v>
      </c>
      <c r="U171" s="212">
        <f t="shared" si="115"/>
        <v>0</v>
      </c>
      <c r="V171" s="212">
        <f t="shared" si="115"/>
        <v>668900</v>
      </c>
      <c r="W171" s="186">
        <f t="shared" si="109"/>
        <v>0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54.75" customHeight="1">
      <c r="A172" s="18"/>
      <c r="B172" s="20">
        <v>3110</v>
      </c>
      <c r="C172" s="323" t="s">
        <v>45</v>
      </c>
      <c r="D172" s="335" t="s">
        <v>185</v>
      </c>
      <c r="E172" s="213">
        <v>509900</v>
      </c>
      <c r="F172" s="182">
        <f t="shared" ref="F172:F173" si="116">G172+T172</f>
        <v>0</v>
      </c>
      <c r="G172" s="195"/>
      <c r="H172" s="216"/>
      <c r="I172" s="224"/>
      <c r="J172" s="224"/>
      <c r="K172" s="224"/>
      <c r="L172" s="225"/>
      <c r="M172" s="218"/>
      <c r="N172" s="225"/>
      <c r="O172" s="225"/>
      <c r="P172" s="225"/>
      <c r="Q172" s="225"/>
      <c r="R172" s="225"/>
      <c r="S172" s="225"/>
      <c r="T172" s="187">
        <f t="shared" ref="T172:T173" si="117">H172+I172+J172+K172+L172+M172+N172+O172</f>
        <v>0</v>
      </c>
      <c r="U172" s="242">
        <v>0</v>
      </c>
      <c r="V172" s="186">
        <f t="shared" ref="V172:V173" si="118">E172-F172</f>
        <v>509900</v>
      </c>
      <c r="W172" s="186">
        <f t="shared" si="109"/>
        <v>0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48.75" customHeight="1">
      <c r="A173" s="18"/>
      <c r="B173" s="20">
        <v>3110</v>
      </c>
      <c r="C173" s="323" t="s">
        <v>45</v>
      </c>
      <c r="D173" s="335" t="s">
        <v>146</v>
      </c>
      <c r="E173" s="213">
        <v>159000</v>
      </c>
      <c r="F173" s="182">
        <f t="shared" si="116"/>
        <v>0</v>
      </c>
      <c r="G173" s="195"/>
      <c r="H173" s="216"/>
      <c r="I173" s="224"/>
      <c r="J173" s="224"/>
      <c r="K173" s="224"/>
      <c r="L173" s="225"/>
      <c r="M173" s="218"/>
      <c r="N173" s="225"/>
      <c r="O173" s="225"/>
      <c r="P173" s="225"/>
      <c r="Q173" s="225"/>
      <c r="R173" s="225"/>
      <c r="S173" s="225"/>
      <c r="T173" s="187">
        <f t="shared" si="117"/>
        <v>0</v>
      </c>
      <c r="U173" s="242">
        <v>0</v>
      </c>
      <c r="V173" s="186">
        <f t="shared" si="118"/>
        <v>159000</v>
      </c>
      <c r="W173" s="186">
        <f t="shared" si="109"/>
        <v>0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46.5" hidden="1" customHeight="1">
      <c r="A174" s="78"/>
      <c r="B174" s="98"/>
      <c r="C174" s="308"/>
      <c r="D174" s="295"/>
      <c r="E174" s="212">
        <f>E175</f>
        <v>0</v>
      </c>
      <c r="F174" s="212">
        <f t="shared" ref="F174:W174" si="119">F175</f>
        <v>0</v>
      </c>
      <c r="G174" s="212">
        <f t="shared" si="119"/>
        <v>0</v>
      </c>
      <c r="H174" s="212">
        <f t="shared" si="119"/>
        <v>0</v>
      </c>
      <c r="I174" s="212">
        <f t="shared" si="119"/>
        <v>0</v>
      </c>
      <c r="J174" s="212">
        <f t="shared" si="119"/>
        <v>0</v>
      </c>
      <c r="K174" s="212">
        <f t="shared" si="119"/>
        <v>0</v>
      </c>
      <c r="L174" s="212">
        <f t="shared" si="119"/>
        <v>0</v>
      </c>
      <c r="M174" s="212">
        <f t="shared" si="119"/>
        <v>0</v>
      </c>
      <c r="N174" s="212">
        <f t="shared" si="119"/>
        <v>0</v>
      </c>
      <c r="O174" s="212">
        <f t="shared" si="119"/>
        <v>0</v>
      </c>
      <c r="P174" s="212">
        <f t="shared" si="119"/>
        <v>0</v>
      </c>
      <c r="Q174" s="212">
        <f t="shared" si="119"/>
        <v>0</v>
      </c>
      <c r="R174" s="212">
        <f t="shared" si="119"/>
        <v>0</v>
      </c>
      <c r="S174" s="212">
        <f t="shared" si="119"/>
        <v>0</v>
      </c>
      <c r="T174" s="212">
        <f t="shared" si="119"/>
        <v>0</v>
      </c>
      <c r="U174" s="212">
        <f t="shared" si="119"/>
        <v>0</v>
      </c>
      <c r="V174" s="212">
        <f t="shared" si="119"/>
        <v>0</v>
      </c>
      <c r="W174" s="233" t="e">
        <f t="shared" si="119"/>
        <v>#DIV/0!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180.75" hidden="1" customHeight="1">
      <c r="A175" s="18"/>
      <c r="B175" s="20"/>
      <c r="C175" s="115"/>
      <c r="D175" s="305"/>
      <c r="E175" s="232"/>
      <c r="F175" s="182">
        <f>G175+T175</f>
        <v>0</v>
      </c>
      <c r="G175" s="195"/>
      <c r="H175" s="216"/>
      <c r="I175" s="224"/>
      <c r="J175" s="224"/>
      <c r="K175" s="224"/>
      <c r="L175" s="225"/>
      <c r="M175" s="218"/>
      <c r="N175" s="225"/>
      <c r="O175" s="225"/>
      <c r="P175" s="225"/>
      <c r="Q175" s="225"/>
      <c r="R175" s="225"/>
      <c r="S175" s="225"/>
      <c r="T175" s="187">
        <f>H175+I175+J175+K175+L175+M175+N175+O175+P175</f>
        <v>0</v>
      </c>
      <c r="U175" s="242">
        <v>0</v>
      </c>
      <c r="V175" s="220">
        <f>E175-F175</f>
        <v>0</v>
      </c>
      <c r="W175" s="186" t="e">
        <f>U175*100/E175</f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2.25" hidden="1" customHeight="1">
      <c r="A176" s="78"/>
      <c r="B176" s="98" t="s">
        <v>29</v>
      </c>
      <c r="C176" s="96" t="s">
        <v>30</v>
      </c>
      <c r="D176" s="107"/>
      <c r="E176" s="212" t="e">
        <f>#REF!</f>
        <v>#REF!</v>
      </c>
      <c r="F176" s="212" t="e">
        <f>#REF!</f>
        <v>#REF!</v>
      </c>
      <c r="G176" s="212" t="e">
        <f>#REF!</f>
        <v>#REF!</v>
      </c>
      <c r="H176" s="212" t="e">
        <f>#REF!</f>
        <v>#REF!</v>
      </c>
      <c r="I176" s="212" t="e">
        <f>#REF!</f>
        <v>#REF!</v>
      </c>
      <c r="J176" s="212" t="e">
        <f>#REF!</f>
        <v>#REF!</v>
      </c>
      <c r="K176" s="212" t="e">
        <f>#REF!</f>
        <v>#REF!</v>
      </c>
      <c r="L176" s="212" t="e">
        <f>#REF!</f>
        <v>#REF!</v>
      </c>
      <c r="M176" s="212" t="e">
        <f>#REF!</f>
        <v>#REF!</v>
      </c>
      <c r="N176" s="212" t="e">
        <f>#REF!</f>
        <v>#REF!</v>
      </c>
      <c r="O176" s="212" t="e">
        <f>#REF!</f>
        <v>#REF!</v>
      </c>
      <c r="P176" s="212" t="e">
        <f>#REF!</f>
        <v>#REF!</v>
      </c>
      <c r="Q176" s="212" t="e">
        <f>#REF!</f>
        <v>#REF!</v>
      </c>
      <c r="R176" s="212" t="e">
        <f>#REF!</f>
        <v>#REF!</v>
      </c>
      <c r="S176" s="212" t="e">
        <f>#REF!</f>
        <v>#REF!</v>
      </c>
      <c r="T176" s="212" t="e">
        <f>#REF!</f>
        <v>#REF!</v>
      </c>
      <c r="U176" s="212" t="e">
        <f>#REF!</f>
        <v>#REF!</v>
      </c>
      <c r="V176" s="212" t="e">
        <f>#REF!</f>
        <v>#REF!</v>
      </c>
      <c r="W176" s="186" t="e">
        <f>U176*100/E176</f>
        <v>#REF!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69.75" hidden="1" customHeight="1">
      <c r="A177" s="78"/>
      <c r="B177" s="98">
        <v>1217325</v>
      </c>
      <c r="C177" s="87" t="s">
        <v>30</v>
      </c>
      <c r="D177" s="304"/>
      <c r="E177" s="212">
        <f>E178+E179+E180</f>
        <v>0</v>
      </c>
      <c r="F177" s="212">
        <f t="shared" ref="F177:V177" si="120">F178+F179+F180</f>
        <v>0</v>
      </c>
      <c r="G177" s="212">
        <f t="shared" si="120"/>
        <v>0</v>
      </c>
      <c r="H177" s="212">
        <f t="shared" si="120"/>
        <v>0</v>
      </c>
      <c r="I177" s="212">
        <f t="shared" si="120"/>
        <v>0</v>
      </c>
      <c r="J177" s="212">
        <f t="shared" si="120"/>
        <v>0</v>
      </c>
      <c r="K177" s="212">
        <f t="shared" si="120"/>
        <v>0</v>
      </c>
      <c r="L177" s="212">
        <f t="shared" si="120"/>
        <v>0</v>
      </c>
      <c r="M177" s="212">
        <f t="shared" si="120"/>
        <v>0</v>
      </c>
      <c r="N177" s="212">
        <f t="shared" si="120"/>
        <v>0</v>
      </c>
      <c r="O177" s="212">
        <f t="shared" si="120"/>
        <v>0</v>
      </c>
      <c r="P177" s="212">
        <f t="shared" si="120"/>
        <v>0</v>
      </c>
      <c r="Q177" s="212">
        <f t="shared" si="120"/>
        <v>0</v>
      </c>
      <c r="R177" s="212">
        <f t="shared" si="120"/>
        <v>0</v>
      </c>
      <c r="S177" s="212">
        <f t="shared" si="120"/>
        <v>0</v>
      </c>
      <c r="T177" s="212">
        <f t="shared" si="120"/>
        <v>0</v>
      </c>
      <c r="U177" s="212">
        <f t="shared" si="120"/>
        <v>0</v>
      </c>
      <c r="V177" s="212">
        <f t="shared" si="120"/>
        <v>0</v>
      </c>
      <c r="W177" s="233" t="e">
        <f t="shared" ref="W177" si="121">W178+W179+W180+W181+W182+W183+W184+W185</f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64.5" hidden="1" customHeight="1">
      <c r="A178" s="18"/>
      <c r="B178" s="20"/>
      <c r="C178" s="121"/>
      <c r="D178" s="283"/>
      <c r="E178" s="232"/>
      <c r="F178" s="182">
        <f>G178+T178</f>
        <v>0</v>
      </c>
      <c r="G178" s="183"/>
      <c r="H178" s="184"/>
      <c r="I178" s="185"/>
      <c r="J178" s="185"/>
      <c r="K178" s="185"/>
      <c r="L178" s="186"/>
      <c r="M178" s="186"/>
      <c r="N178" s="186"/>
      <c r="O178" s="186"/>
      <c r="P178" s="186"/>
      <c r="Q178" s="186"/>
      <c r="R178" s="186"/>
      <c r="S178" s="186"/>
      <c r="T178" s="187">
        <f>H178+I178+J178+K178+L178+M178+N178+O178</f>
        <v>0</v>
      </c>
      <c r="U178" s="179"/>
      <c r="V178" s="186">
        <f>E178-F178</f>
        <v>0</v>
      </c>
      <c r="W178" s="186" t="e">
        <f t="shared" ref="W178:W191" si="122">U178*100/E178</f>
        <v>#DIV/0!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43.5" hidden="1" customHeight="1">
      <c r="A179" s="18"/>
      <c r="B179" s="20"/>
      <c r="C179" s="121"/>
      <c r="D179" s="92"/>
      <c r="E179" s="232"/>
      <c r="F179" s="182">
        <f t="shared" ref="F179:F191" si="123">G179+T179</f>
        <v>0</v>
      </c>
      <c r="G179" s="183"/>
      <c r="H179" s="184"/>
      <c r="I179" s="185"/>
      <c r="J179" s="185"/>
      <c r="K179" s="185"/>
      <c r="L179" s="186"/>
      <c r="M179" s="186"/>
      <c r="N179" s="186"/>
      <c r="O179" s="186"/>
      <c r="P179" s="186"/>
      <c r="Q179" s="186"/>
      <c r="R179" s="186"/>
      <c r="S179" s="186"/>
      <c r="T179" s="187">
        <f t="shared" ref="T179:T191" si="124">H179+I179+J179+K179+L179+M179+N179+O179</f>
        <v>0</v>
      </c>
      <c r="U179" s="179"/>
      <c r="V179" s="186">
        <f>E179-F179</f>
        <v>0</v>
      </c>
      <c r="W179" s="186" t="e">
        <f t="shared" si="122"/>
        <v>#DIV/0!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45.75" hidden="1" customHeight="1">
      <c r="A180" s="18"/>
      <c r="B180" s="20"/>
      <c r="C180" s="115"/>
      <c r="D180" s="283"/>
      <c r="E180" s="232"/>
      <c r="F180" s="182">
        <f t="shared" si="123"/>
        <v>0</v>
      </c>
      <c r="G180" s="183"/>
      <c r="H180" s="184"/>
      <c r="I180" s="185"/>
      <c r="J180" s="185"/>
      <c r="K180" s="185"/>
      <c r="L180" s="186"/>
      <c r="M180" s="186"/>
      <c r="N180" s="186"/>
      <c r="O180" s="186"/>
      <c r="P180" s="186"/>
      <c r="Q180" s="186"/>
      <c r="R180" s="186"/>
      <c r="S180" s="186"/>
      <c r="T180" s="187">
        <f t="shared" si="124"/>
        <v>0</v>
      </c>
      <c r="U180" s="179"/>
      <c r="V180" s="186">
        <f>E180-F180</f>
        <v>0</v>
      </c>
      <c r="W180" s="186" t="e">
        <f t="shared" si="122"/>
        <v>#DIV/0!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56.25" customHeight="1">
      <c r="A181" s="78"/>
      <c r="B181" s="86">
        <v>1217330</v>
      </c>
      <c r="C181" s="321" t="s">
        <v>81</v>
      </c>
      <c r="D181" s="152"/>
      <c r="E181" s="212">
        <f>E182+E183+E184+E185+E186+E187+E188+E189+E190+E191</f>
        <v>14962409</v>
      </c>
      <c r="F181" s="212">
        <f t="shared" ref="F181:U181" si="125">F182+F183+F184+F185+F187+F188+F189+F190+F191</f>
        <v>0</v>
      </c>
      <c r="G181" s="212">
        <f t="shared" si="125"/>
        <v>0</v>
      </c>
      <c r="H181" s="212">
        <f t="shared" si="125"/>
        <v>0</v>
      </c>
      <c r="I181" s="212">
        <f t="shared" si="125"/>
        <v>0</v>
      </c>
      <c r="J181" s="212">
        <f t="shared" si="125"/>
        <v>0</v>
      </c>
      <c r="K181" s="212">
        <f t="shared" si="125"/>
        <v>0</v>
      </c>
      <c r="L181" s="212">
        <f t="shared" si="125"/>
        <v>0</v>
      </c>
      <c r="M181" s="212">
        <f t="shared" si="125"/>
        <v>0</v>
      </c>
      <c r="N181" s="212">
        <f t="shared" si="125"/>
        <v>0</v>
      </c>
      <c r="O181" s="212">
        <f t="shared" si="125"/>
        <v>0</v>
      </c>
      <c r="P181" s="212">
        <f t="shared" si="125"/>
        <v>0</v>
      </c>
      <c r="Q181" s="212">
        <f t="shared" si="125"/>
        <v>0</v>
      </c>
      <c r="R181" s="212">
        <f t="shared" si="125"/>
        <v>0</v>
      </c>
      <c r="S181" s="212">
        <f t="shared" si="125"/>
        <v>0</v>
      </c>
      <c r="T181" s="212">
        <f t="shared" si="125"/>
        <v>0</v>
      </c>
      <c r="U181" s="212">
        <f t="shared" si="125"/>
        <v>0</v>
      </c>
      <c r="V181" s="212">
        <f>V182+V183+V184+V185+V186+V187+V188+V189+V190+V191</f>
        <v>14962409</v>
      </c>
      <c r="W181" s="186">
        <f t="shared" si="122"/>
        <v>0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62.25" customHeight="1">
      <c r="A182" s="18"/>
      <c r="B182" s="20">
        <v>3122</v>
      </c>
      <c r="C182" s="121" t="s">
        <v>50</v>
      </c>
      <c r="D182" s="283" t="s">
        <v>147</v>
      </c>
      <c r="E182" s="232">
        <v>49000</v>
      </c>
      <c r="F182" s="182">
        <f t="shared" si="123"/>
        <v>0</v>
      </c>
      <c r="G182" s="183"/>
      <c r="H182" s="227"/>
      <c r="I182" s="243"/>
      <c r="J182" s="185"/>
      <c r="K182" s="185"/>
      <c r="L182" s="186"/>
      <c r="M182" s="186"/>
      <c r="N182" s="186"/>
      <c r="O182" s="186"/>
      <c r="P182" s="186"/>
      <c r="Q182" s="186"/>
      <c r="R182" s="186"/>
      <c r="S182" s="186"/>
      <c r="T182" s="187">
        <f t="shared" si="124"/>
        <v>0</v>
      </c>
      <c r="U182" s="179"/>
      <c r="V182" s="186">
        <f t="shared" ref="V182:V191" si="126">E182-F182</f>
        <v>49000</v>
      </c>
      <c r="W182" s="186">
        <f t="shared" si="122"/>
        <v>0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59.25" customHeight="1">
      <c r="A183" s="18"/>
      <c r="B183" s="20">
        <v>3122</v>
      </c>
      <c r="C183" s="323" t="s">
        <v>50</v>
      </c>
      <c r="D183" s="283" t="s">
        <v>148</v>
      </c>
      <c r="E183" s="232">
        <v>1400000</v>
      </c>
      <c r="F183" s="182">
        <f t="shared" si="123"/>
        <v>0</v>
      </c>
      <c r="G183" s="183"/>
      <c r="H183" s="227"/>
      <c r="I183" s="243"/>
      <c r="J183" s="185"/>
      <c r="K183" s="185"/>
      <c r="L183" s="186"/>
      <c r="M183" s="186"/>
      <c r="N183" s="186"/>
      <c r="O183" s="186"/>
      <c r="P183" s="186"/>
      <c r="Q183" s="186"/>
      <c r="R183" s="186"/>
      <c r="S183" s="186"/>
      <c r="T183" s="187">
        <f t="shared" si="124"/>
        <v>0</v>
      </c>
      <c r="U183" s="179"/>
      <c r="V183" s="186">
        <f t="shared" si="126"/>
        <v>1400000</v>
      </c>
      <c r="W183" s="186">
        <f t="shared" si="122"/>
        <v>0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66" customHeight="1">
      <c r="A184" s="18"/>
      <c r="B184" s="20">
        <v>3122</v>
      </c>
      <c r="C184" s="323" t="s">
        <v>50</v>
      </c>
      <c r="D184" s="283" t="s">
        <v>149</v>
      </c>
      <c r="E184" s="232">
        <v>300000</v>
      </c>
      <c r="F184" s="182">
        <f t="shared" si="123"/>
        <v>0</v>
      </c>
      <c r="G184" s="183"/>
      <c r="H184" s="227"/>
      <c r="I184" s="243"/>
      <c r="J184" s="185"/>
      <c r="K184" s="185"/>
      <c r="L184" s="186"/>
      <c r="M184" s="186"/>
      <c r="N184" s="186"/>
      <c r="O184" s="186"/>
      <c r="P184" s="186"/>
      <c r="Q184" s="186"/>
      <c r="R184" s="186"/>
      <c r="S184" s="186"/>
      <c r="T184" s="187">
        <f t="shared" si="124"/>
        <v>0</v>
      </c>
      <c r="U184" s="188"/>
      <c r="V184" s="186">
        <f t="shared" si="126"/>
        <v>300000</v>
      </c>
      <c r="W184" s="186">
        <f t="shared" si="122"/>
        <v>0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92.25" customHeight="1">
      <c r="A185" s="18"/>
      <c r="B185" s="20">
        <v>3122</v>
      </c>
      <c r="C185" s="323" t="s">
        <v>50</v>
      </c>
      <c r="D185" s="283" t="s">
        <v>150</v>
      </c>
      <c r="E185" s="232">
        <v>2263409</v>
      </c>
      <c r="F185" s="182">
        <f t="shared" si="123"/>
        <v>0</v>
      </c>
      <c r="G185" s="183"/>
      <c r="H185" s="227"/>
      <c r="I185" s="243"/>
      <c r="J185" s="185"/>
      <c r="K185" s="185"/>
      <c r="L185" s="186"/>
      <c r="M185" s="186"/>
      <c r="N185" s="186"/>
      <c r="O185" s="186"/>
      <c r="P185" s="186"/>
      <c r="Q185" s="186"/>
      <c r="R185" s="186"/>
      <c r="S185" s="186"/>
      <c r="T185" s="187">
        <f t="shared" si="124"/>
        <v>0</v>
      </c>
      <c r="U185" s="188"/>
      <c r="V185" s="186">
        <f t="shared" si="126"/>
        <v>2263409</v>
      </c>
      <c r="W185" s="186">
        <f t="shared" si="122"/>
        <v>0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99.75" customHeight="1">
      <c r="A186" s="18"/>
      <c r="B186" s="20">
        <v>3122</v>
      </c>
      <c r="C186" s="323" t="s">
        <v>50</v>
      </c>
      <c r="D186" s="283" t="s">
        <v>186</v>
      </c>
      <c r="E186" s="232">
        <v>410000</v>
      </c>
      <c r="F186" s="182"/>
      <c r="G186" s="183"/>
      <c r="H186" s="227"/>
      <c r="I186" s="243"/>
      <c r="J186" s="185"/>
      <c r="K186" s="185"/>
      <c r="L186" s="186"/>
      <c r="M186" s="186"/>
      <c r="N186" s="186"/>
      <c r="O186" s="186"/>
      <c r="P186" s="186"/>
      <c r="Q186" s="186"/>
      <c r="R186" s="186"/>
      <c r="S186" s="186"/>
      <c r="T186" s="187"/>
      <c r="U186" s="188"/>
      <c r="V186" s="186">
        <f t="shared" si="126"/>
        <v>410000</v>
      </c>
      <c r="W186" s="186">
        <f t="shared" si="122"/>
        <v>0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47.25" customHeight="1">
      <c r="A187" s="18"/>
      <c r="B187" s="20">
        <v>3142</v>
      </c>
      <c r="C187" s="319" t="s">
        <v>40</v>
      </c>
      <c r="D187" s="307" t="s">
        <v>151</v>
      </c>
      <c r="E187" s="232">
        <v>2500000</v>
      </c>
      <c r="F187" s="182">
        <f t="shared" si="123"/>
        <v>0</v>
      </c>
      <c r="G187" s="183"/>
      <c r="H187" s="184"/>
      <c r="I187" s="185"/>
      <c r="J187" s="185"/>
      <c r="K187" s="185"/>
      <c r="L187" s="186"/>
      <c r="M187" s="186"/>
      <c r="N187" s="186"/>
      <c r="O187" s="186"/>
      <c r="P187" s="186"/>
      <c r="Q187" s="186"/>
      <c r="R187" s="186"/>
      <c r="S187" s="186"/>
      <c r="T187" s="187">
        <f t="shared" si="124"/>
        <v>0</v>
      </c>
      <c r="U187" s="188"/>
      <c r="V187" s="186">
        <f t="shared" si="126"/>
        <v>2500000</v>
      </c>
      <c r="W187" s="186">
        <f t="shared" si="122"/>
        <v>0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47.25" customHeight="1">
      <c r="A188" s="18"/>
      <c r="B188" s="20">
        <v>3142</v>
      </c>
      <c r="C188" s="319" t="s">
        <v>40</v>
      </c>
      <c r="D188" s="283" t="s">
        <v>90</v>
      </c>
      <c r="E188" s="232">
        <v>5600000</v>
      </c>
      <c r="F188" s="182">
        <f t="shared" si="123"/>
        <v>0</v>
      </c>
      <c r="G188" s="183"/>
      <c r="H188" s="184"/>
      <c r="I188" s="185"/>
      <c r="J188" s="185"/>
      <c r="K188" s="185"/>
      <c r="L188" s="186"/>
      <c r="M188" s="186"/>
      <c r="N188" s="186"/>
      <c r="O188" s="186"/>
      <c r="P188" s="186"/>
      <c r="Q188" s="186"/>
      <c r="R188" s="186"/>
      <c r="S188" s="186"/>
      <c r="T188" s="187">
        <f t="shared" si="124"/>
        <v>0</v>
      </c>
      <c r="U188" s="188"/>
      <c r="V188" s="186">
        <f t="shared" si="126"/>
        <v>5600000</v>
      </c>
      <c r="W188" s="186">
        <f t="shared" si="122"/>
        <v>0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48" customHeight="1">
      <c r="A189" s="18"/>
      <c r="B189" s="20">
        <v>3142</v>
      </c>
      <c r="C189" s="319" t="s">
        <v>40</v>
      </c>
      <c r="D189" s="283" t="s">
        <v>152</v>
      </c>
      <c r="E189" s="232">
        <v>50000</v>
      </c>
      <c r="F189" s="182">
        <f t="shared" si="123"/>
        <v>0</v>
      </c>
      <c r="G189" s="183"/>
      <c r="H189" s="184"/>
      <c r="I189" s="185"/>
      <c r="J189" s="185"/>
      <c r="K189" s="185"/>
      <c r="L189" s="186"/>
      <c r="M189" s="186"/>
      <c r="N189" s="186"/>
      <c r="O189" s="186"/>
      <c r="P189" s="186"/>
      <c r="Q189" s="186"/>
      <c r="R189" s="186"/>
      <c r="S189" s="186"/>
      <c r="T189" s="187">
        <f t="shared" si="124"/>
        <v>0</v>
      </c>
      <c r="U189" s="188"/>
      <c r="V189" s="186">
        <f t="shared" si="126"/>
        <v>50000</v>
      </c>
      <c r="W189" s="186">
        <f t="shared" si="122"/>
        <v>0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54" customHeight="1">
      <c r="A190" s="18"/>
      <c r="B190" s="20">
        <v>3142</v>
      </c>
      <c r="C190" s="319" t="s">
        <v>40</v>
      </c>
      <c r="D190" s="283" t="s">
        <v>153</v>
      </c>
      <c r="E190" s="232">
        <v>590000</v>
      </c>
      <c r="F190" s="182">
        <f t="shared" si="123"/>
        <v>0</v>
      </c>
      <c r="G190" s="183"/>
      <c r="H190" s="184"/>
      <c r="I190" s="185"/>
      <c r="J190" s="185"/>
      <c r="K190" s="185"/>
      <c r="L190" s="186"/>
      <c r="M190" s="186"/>
      <c r="N190" s="186"/>
      <c r="O190" s="186"/>
      <c r="P190" s="186"/>
      <c r="Q190" s="186"/>
      <c r="R190" s="186"/>
      <c r="S190" s="186"/>
      <c r="T190" s="187">
        <f t="shared" si="124"/>
        <v>0</v>
      </c>
      <c r="U190" s="188"/>
      <c r="V190" s="186">
        <f t="shared" si="126"/>
        <v>590000</v>
      </c>
      <c r="W190" s="186">
        <f t="shared" si="122"/>
        <v>0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66.75" customHeight="1">
      <c r="A191" s="18"/>
      <c r="B191" s="20">
        <v>3142</v>
      </c>
      <c r="C191" s="319" t="s">
        <v>40</v>
      </c>
      <c r="D191" s="336" t="s">
        <v>154</v>
      </c>
      <c r="E191" s="232">
        <v>1800000</v>
      </c>
      <c r="F191" s="182">
        <f t="shared" si="123"/>
        <v>0</v>
      </c>
      <c r="G191" s="183"/>
      <c r="H191" s="184"/>
      <c r="I191" s="185"/>
      <c r="J191" s="185"/>
      <c r="K191" s="185"/>
      <c r="L191" s="186"/>
      <c r="M191" s="186"/>
      <c r="N191" s="186"/>
      <c r="O191" s="186"/>
      <c r="P191" s="186"/>
      <c r="Q191" s="186"/>
      <c r="R191" s="186"/>
      <c r="S191" s="186"/>
      <c r="T191" s="187">
        <f t="shared" si="124"/>
        <v>0</v>
      </c>
      <c r="U191" s="188"/>
      <c r="V191" s="186">
        <f t="shared" si="126"/>
        <v>1800000</v>
      </c>
      <c r="W191" s="186">
        <f t="shared" si="122"/>
        <v>0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129" hidden="1" customHeight="1">
      <c r="A192" s="78"/>
      <c r="B192" s="98">
        <v>1217369</v>
      </c>
      <c r="C192" s="308"/>
      <c r="D192" s="309"/>
      <c r="E192" s="212">
        <f>E193</f>
        <v>0</v>
      </c>
      <c r="F192" s="212">
        <f t="shared" ref="F192:W192" si="127">F193</f>
        <v>0</v>
      </c>
      <c r="G192" s="212">
        <f t="shared" si="127"/>
        <v>0</v>
      </c>
      <c r="H192" s="212">
        <f t="shared" si="127"/>
        <v>0</v>
      </c>
      <c r="I192" s="212">
        <f t="shared" si="127"/>
        <v>0</v>
      </c>
      <c r="J192" s="212">
        <f t="shared" si="127"/>
        <v>0</v>
      </c>
      <c r="K192" s="212">
        <f t="shared" si="127"/>
        <v>0</v>
      </c>
      <c r="L192" s="212">
        <f t="shared" si="127"/>
        <v>0</v>
      </c>
      <c r="M192" s="212">
        <f t="shared" si="127"/>
        <v>0</v>
      </c>
      <c r="N192" s="212">
        <f t="shared" si="127"/>
        <v>0</v>
      </c>
      <c r="O192" s="212">
        <f t="shared" si="127"/>
        <v>0</v>
      </c>
      <c r="P192" s="212">
        <f t="shared" si="127"/>
        <v>0</v>
      </c>
      <c r="Q192" s="212">
        <f t="shared" si="127"/>
        <v>0</v>
      </c>
      <c r="R192" s="212">
        <f t="shared" si="127"/>
        <v>0</v>
      </c>
      <c r="S192" s="212">
        <f t="shared" si="127"/>
        <v>0</v>
      </c>
      <c r="T192" s="212">
        <f t="shared" si="127"/>
        <v>0</v>
      </c>
      <c r="U192" s="212">
        <f t="shared" si="127"/>
        <v>0</v>
      </c>
      <c r="V192" s="212">
        <f t="shared" si="127"/>
        <v>0</v>
      </c>
      <c r="W192" s="233" t="e">
        <f t="shared" si="127"/>
        <v>#DIV/0!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138" hidden="1" customHeight="1">
      <c r="A193" s="18"/>
      <c r="B193" s="20">
        <v>3142</v>
      </c>
      <c r="C193" s="115"/>
      <c r="D193" s="128"/>
      <c r="E193" s="213"/>
      <c r="F193" s="182">
        <f>G193+T193</f>
        <v>0</v>
      </c>
      <c r="G193" s="183"/>
      <c r="H193" s="184"/>
      <c r="I193" s="185"/>
      <c r="J193" s="185"/>
      <c r="K193" s="185"/>
      <c r="L193" s="186"/>
      <c r="M193" s="186"/>
      <c r="N193" s="186"/>
      <c r="O193" s="186"/>
      <c r="P193" s="186"/>
      <c r="Q193" s="186"/>
      <c r="R193" s="186"/>
      <c r="S193" s="186"/>
      <c r="T193" s="187">
        <f>H193+I193+J193+K193+L193+M193+N193+O193</f>
        <v>0</v>
      </c>
      <c r="U193" s="188"/>
      <c r="V193" s="186">
        <f>E193-F193</f>
        <v>0</v>
      </c>
      <c r="W193" s="186" t="e">
        <f t="shared" ref="W193:W218" si="128">U193*100/E193</f>
        <v>#DIV/0!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88.5" customHeight="1">
      <c r="A194" s="78"/>
      <c r="B194" s="86">
        <v>1217461</v>
      </c>
      <c r="C194" s="96" t="s">
        <v>64</v>
      </c>
      <c r="D194" s="152"/>
      <c r="E194" s="212">
        <f>E195+E196+E197+E198+E199+E200+E201+E202+E217+E218</f>
        <v>26062952.91</v>
      </c>
      <c r="F194" s="212">
        <f t="shared" ref="F194:V194" si="129">F195+F196+F197+F198+F199+F200+F201+F202+F217+F218</f>
        <v>0</v>
      </c>
      <c r="G194" s="212">
        <f t="shared" si="129"/>
        <v>0</v>
      </c>
      <c r="H194" s="212">
        <f t="shared" si="129"/>
        <v>0</v>
      </c>
      <c r="I194" s="212">
        <f t="shared" si="129"/>
        <v>0</v>
      </c>
      <c r="J194" s="212">
        <f t="shared" si="129"/>
        <v>0</v>
      </c>
      <c r="K194" s="212">
        <f t="shared" si="129"/>
        <v>0</v>
      </c>
      <c r="L194" s="212">
        <f t="shared" si="129"/>
        <v>0</v>
      </c>
      <c r="M194" s="212">
        <f t="shared" si="129"/>
        <v>0</v>
      </c>
      <c r="N194" s="212">
        <f t="shared" si="129"/>
        <v>0</v>
      </c>
      <c r="O194" s="212">
        <f t="shared" si="129"/>
        <v>0</v>
      </c>
      <c r="P194" s="212">
        <f t="shared" si="129"/>
        <v>0</v>
      </c>
      <c r="Q194" s="212">
        <f t="shared" si="129"/>
        <v>0</v>
      </c>
      <c r="R194" s="212">
        <f t="shared" si="129"/>
        <v>0</v>
      </c>
      <c r="S194" s="212">
        <f t="shared" si="129"/>
        <v>0</v>
      </c>
      <c r="T194" s="212">
        <f t="shared" si="129"/>
        <v>0</v>
      </c>
      <c r="U194" s="212">
        <f t="shared" si="129"/>
        <v>0</v>
      </c>
      <c r="V194" s="212">
        <f t="shared" si="129"/>
        <v>26062952.91</v>
      </c>
      <c r="W194" s="186">
        <f t="shared" si="128"/>
        <v>0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59.25" customHeight="1">
      <c r="A195" s="18"/>
      <c r="B195" s="20">
        <v>3132</v>
      </c>
      <c r="C195" s="323" t="s">
        <v>0</v>
      </c>
      <c r="D195" s="283" t="s">
        <v>91</v>
      </c>
      <c r="E195" s="167">
        <v>2200000</v>
      </c>
      <c r="F195" s="182">
        <f>G195+T195</f>
        <v>0</v>
      </c>
      <c r="G195" s="183"/>
      <c r="H195" s="184"/>
      <c r="I195" s="185"/>
      <c r="J195" s="185"/>
      <c r="K195" s="185"/>
      <c r="L195" s="186"/>
      <c r="M195" s="186"/>
      <c r="N195" s="186"/>
      <c r="O195" s="186"/>
      <c r="P195" s="186"/>
      <c r="Q195" s="186"/>
      <c r="R195" s="186"/>
      <c r="S195" s="186"/>
      <c r="T195" s="187">
        <f>I195+J195+K195+L195+M195</f>
        <v>0</v>
      </c>
      <c r="U195" s="188"/>
      <c r="V195" s="186">
        <f t="shared" ref="V195:V218" si="130">E195-F195</f>
        <v>2200000</v>
      </c>
      <c r="W195" s="186">
        <f t="shared" si="128"/>
        <v>0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63" customHeight="1">
      <c r="A196" s="18"/>
      <c r="B196" s="20">
        <v>3132</v>
      </c>
      <c r="C196" s="323" t="s">
        <v>0</v>
      </c>
      <c r="D196" s="283" t="s">
        <v>155</v>
      </c>
      <c r="E196" s="167">
        <v>50000</v>
      </c>
      <c r="F196" s="182">
        <f t="shared" ref="F196:F218" si="131">G196+T196</f>
        <v>0</v>
      </c>
      <c r="G196" s="183"/>
      <c r="H196" s="184"/>
      <c r="I196" s="185"/>
      <c r="J196" s="185"/>
      <c r="K196" s="185"/>
      <c r="L196" s="186"/>
      <c r="M196" s="186"/>
      <c r="N196" s="186"/>
      <c r="O196" s="186"/>
      <c r="P196" s="186"/>
      <c r="Q196" s="186"/>
      <c r="R196" s="186"/>
      <c r="S196" s="186"/>
      <c r="T196" s="187">
        <f t="shared" ref="T196:T218" si="132">I196+J196+K196+L196+M196</f>
        <v>0</v>
      </c>
      <c r="U196" s="188"/>
      <c r="V196" s="186">
        <f t="shared" si="130"/>
        <v>50000</v>
      </c>
      <c r="W196" s="186">
        <f t="shared" si="128"/>
        <v>0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81" customHeight="1">
      <c r="A197" s="18"/>
      <c r="B197" s="20">
        <v>3132</v>
      </c>
      <c r="C197" s="323" t="s">
        <v>0</v>
      </c>
      <c r="D197" s="283" t="s">
        <v>156</v>
      </c>
      <c r="E197" s="167">
        <v>2800000</v>
      </c>
      <c r="F197" s="182">
        <f t="shared" si="131"/>
        <v>0</v>
      </c>
      <c r="G197" s="183"/>
      <c r="H197" s="184"/>
      <c r="I197" s="185"/>
      <c r="J197" s="185"/>
      <c r="K197" s="185"/>
      <c r="L197" s="186"/>
      <c r="M197" s="186"/>
      <c r="N197" s="186"/>
      <c r="O197" s="186"/>
      <c r="P197" s="186"/>
      <c r="Q197" s="186"/>
      <c r="R197" s="186"/>
      <c r="S197" s="186"/>
      <c r="T197" s="187">
        <f t="shared" si="132"/>
        <v>0</v>
      </c>
      <c r="U197" s="188"/>
      <c r="V197" s="186">
        <f t="shared" si="130"/>
        <v>2800000</v>
      </c>
      <c r="W197" s="186">
        <f t="shared" si="128"/>
        <v>0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87" customHeight="1">
      <c r="A198" s="18"/>
      <c r="B198" s="20">
        <v>3132</v>
      </c>
      <c r="C198" s="323" t="s">
        <v>0</v>
      </c>
      <c r="D198" s="336" t="s">
        <v>157</v>
      </c>
      <c r="E198" s="167">
        <v>9000000</v>
      </c>
      <c r="F198" s="182">
        <f t="shared" si="131"/>
        <v>0</v>
      </c>
      <c r="G198" s="183"/>
      <c r="H198" s="184"/>
      <c r="I198" s="185"/>
      <c r="J198" s="185"/>
      <c r="K198" s="185"/>
      <c r="L198" s="186"/>
      <c r="M198" s="186"/>
      <c r="N198" s="186"/>
      <c r="O198" s="186"/>
      <c r="P198" s="186"/>
      <c r="Q198" s="186"/>
      <c r="R198" s="186"/>
      <c r="S198" s="186"/>
      <c r="T198" s="187">
        <f t="shared" si="132"/>
        <v>0</v>
      </c>
      <c r="U198" s="188"/>
      <c r="V198" s="186">
        <f t="shared" si="130"/>
        <v>9000000</v>
      </c>
      <c r="W198" s="186">
        <f t="shared" si="128"/>
        <v>0</v>
      </c>
      <c r="X198" s="40"/>
      <c r="Y198" s="40"/>
      <c r="Z198" s="40"/>
      <c r="AA198" s="40"/>
      <c r="AB198" s="40"/>
      <c r="AC198" s="40"/>
      <c r="AD198" s="40"/>
      <c r="AE198" s="16"/>
      <c r="AF198" s="16"/>
      <c r="AG198" s="16"/>
      <c r="AH198" s="16"/>
      <c r="AI198" s="16"/>
      <c r="AJ198" s="16"/>
    </row>
    <row r="199" spans="1:36" ht="60.75" customHeight="1">
      <c r="A199" s="18"/>
      <c r="B199" s="20">
        <v>3132</v>
      </c>
      <c r="C199" s="323" t="s">
        <v>0</v>
      </c>
      <c r="D199" s="336" t="s">
        <v>158</v>
      </c>
      <c r="E199" s="167">
        <v>3000000</v>
      </c>
      <c r="F199" s="182">
        <f t="shared" si="131"/>
        <v>0</v>
      </c>
      <c r="G199" s="183"/>
      <c r="H199" s="184"/>
      <c r="I199" s="185"/>
      <c r="J199" s="185"/>
      <c r="K199" s="185"/>
      <c r="L199" s="186"/>
      <c r="M199" s="186"/>
      <c r="N199" s="186"/>
      <c r="O199" s="186"/>
      <c r="P199" s="186"/>
      <c r="Q199" s="186"/>
      <c r="R199" s="186"/>
      <c r="S199" s="186"/>
      <c r="T199" s="187">
        <f t="shared" si="132"/>
        <v>0</v>
      </c>
      <c r="U199" s="188"/>
      <c r="V199" s="186">
        <f t="shared" si="130"/>
        <v>3000000</v>
      </c>
      <c r="W199" s="186">
        <f t="shared" si="128"/>
        <v>0</v>
      </c>
      <c r="X199" s="40"/>
      <c r="Y199" s="40"/>
      <c r="Z199" s="40"/>
      <c r="AA199" s="40"/>
      <c r="AB199" s="40"/>
      <c r="AC199" s="40"/>
      <c r="AD199" s="40"/>
      <c r="AE199" s="16"/>
      <c r="AF199" s="16"/>
      <c r="AG199" s="16"/>
      <c r="AH199" s="16"/>
      <c r="AI199" s="16"/>
      <c r="AJ199" s="16"/>
    </row>
    <row r="200" spans="1:36" ht="60.75" customHeight="1">
      <c r="A200" s="18"/>
      <c r="B200" s="20">
        <v>3132</v>
      </c>
      <c r="C200" s="323" t="s">
        <v>0</v>
      </c>
      <c r="D200" s="283" t="s">
        <v>159</v>
      </c>
      <c r="E200" s="167">
        <v>4000000</v>
      </c>
      <c r="F200" s="182">
        <f t="shared" si="131"/>
        <v>0</v>
      </c>
      <c r="G200" s="183"/>
      <c r="H200" s="184"/>
      <c r="I200" s="185"/>
      <c r="J200" s="185"/>
      <c r="K200" s="185"/>
      <c r="L200" s="186"/>
      <c r="M200" s="186"/>
      <c r="N200" s="186"/>
      <c r="O200" s="186"/>
      <c r="P200" s="186"/>
      <c r="Q200" s="186"/>
      <c r="R200" s="186"/>
      <c r="S200" s="186"/>
      <c r="T200" s="187">
        <f t="shared" si="132"/>
        <v>0</v>
      </c>
      <c r="U200" s="188"/>
      <c r="V200" s="186">
        <f t="shared" si="130"/>
        <v>4000000</v>
      </c>
      <c r="W200" s="186">
        <f t="shared" si="128"/>
        <v>0</v>
      </c>
      <c r="X200" s="40"/>
      <c r="Y200" s="40"/>
      <c r="Z200" s="40"/>
      <c r="AA200" s="40"/>
      <c r="AB200" s="40"/>
      <c r="AC200" s="40"/>
      <c r="AD200" s="40"/>
      <c r="AE200" s="16"/>
      <c r="AF200" s="16"/>
      <c r="AG200" s="16"/>
      <c r="AH200" s="16"/>
      <c r="AI200" s="16"/>
      <c r="AJ200" s="16"/>
    </row>
    <row r="201" spans="1:36" ht="60.75" hidden="1" customHeight="1">
      <c r="A201" s="18"/>
      <c r="B201" s="20"/>
      <c r="C201" s="323"/>
      <c r="D201" s="283"/>
      <c r="E201" s="167"/>
      <c r="F201" s="182">
        <f t="shared" si="131"/>
        <v>0</v>
      </c>
      <c r="G201" s="183"/>
      <c r="H201" s="184"/>
      <c r="I201" s="185"/>
      <c r="J201" s="185"/>
      <c r="K201" s="185"/>
      <c r="L201" s="186"/>
      <c r="M201" s="186"/>
      <c r="N201" s="186"/>
      <c r="O201" s="186"/>
      <c r="P201" s="186"/>
      <c r="Q201" s="186"/>
      <c r="R201" s="186"/>
      <c r="S201" s="186"/>
      <c r="T201" s="187">
        <f t="shared" si="132"/>
        <v>0</v>
      </c>
      <c r="U201" s="188"/>
      <c r="V201" s="186">
        <f t="shared" si="130"/>
        <v>0</v>
      </c>
      <c r="W201" s="186" t="e">
        <f t="shared" si="128"/>
        <v>#DIV/0!</v>
      </c>
      <c r="X201" s="40"/>
      <c r="Y201" s="40"/>
      <c r="Z201" s="40"/>
      <c r="AA201" s="40"/>
      <c r="AB201" s="40"/>
      <c r="AC201" s="40"/>
      <c r="AD201" s="40"/>
      <c r="AE201" s="16"/>
      <c r="AF201" s="16"/>
      <c r="AG201" s="16"/>
      <c r="AH201" s="16"/>
      <c r="AI201" s="16"/>
      <c r="AJ201" s="16"/>
    </row>
    <row r="202" spans="1:36" ht="39.75" hidden="1" customHeight="1">
      <c r="A202" s="18"/>
      <c r="B202" s="20"/>
      <c r="C202" s="323" t="s">
        <v>0</v>
      </c>
      <c r="D202" s="330" t="s">
        <v>160</v>
      </c>
      <c r="E202" s="310"/>
      <c r="F202" s="182">
        <f t="shared" si="131"/>
        <v>0</v>
      </c>
      <c r="G202" s="183"/>
      <c r="H202" s="184"/>
      <c r="I202" s="185"/>
      <c r="J202" s="185"/>
      <c r="K202" s="185"/>
      <c r="L202" s="186"/>
      <c r="M202" s="186"/>
      <c r="N202" s="186"/>
      <c r="O202" s="186"/>
      <c r="P202" s="186"/>
      <c r="Q202" s="186"/>
      <c r="R202" s="186"/>
      <c r="S202" s="186"/>
      <c r="T202" s="187">
        <f t="shared" si="132"/>
        <v>0</v>
      </c>
      <c r="U202" s="188"/>
      <c r="V202" s="186">
        <f t="shared" si="130"/>
        <v>0</v>
      </c>
      <c r="W202" s="186" t="e">
        <f t="shared" si="128"/>
        <v>#DIV/0!</v>
      </c>
      <c r="X202" s="40"/>
      <c r="Y202" s="40"/>
      <c r="Z202" s="40"/>
      <c r="AA202" s="40"/>
      <c r="AB202" s="40"/>
      <c r="AC202" s="40"/>
      <c r="AD202" s="40"/>
      <c r="AE202" s="16"/>
      <c r="AF202" s="16"/>
      <c r="AG202" s="16"/>
      <c r="AH202" s="16"/>
      <c r="AI202" s="16"/>
      <c r="AJ202" s="16"/>
    </row>
    <row r="203" spans="1:36" ht="39.75" hidden="1" customHeight="1">
      <c r="A203" s="78"/>
      <c r="B203" s="98">
        <v>1217670</v>
      </c>
      <c r="C203" s="323" t="s">
        <v>0</v>
      </c>
      <c r="D203" s="287"/>
      <c r="E203" s="212">
        <f>E216</f>
        <v>0</v>
      </c>
      <c r="F203" s="182">
        <f t="shared" si="131"/>
        <v>0</v>
      </c>
      <c r="G203" s="212">
        <f t="shared" ref="G203:U203" si="133">G204+G205+G206+G216</f>
        <v>0</v>
      </c>
      <c r="H203" s="212">
        <f t="shared" si="133"/>
        <v>0</v>
      </c>
      <c r="I203" s="212">
        <f t="shared" si="133"/>
        <v>0</v>
      </c>
      <c r="J203" s="212">
        <f t="shared" si="133"/>
        <v>0</v>
      </c>
      <c r="K203" s="212">
        <f t="shared" si="133"/>
        <v>0</v>
      </c>
      <c r="L203" s="212">
        <f t="shared" si="133"/>
        <v>0</v>
      </c>
      <c r="M203" s="212">
        <f t="shared" si="133"/>
        <v>0</v>
      </c>
      <c r="N203" s="212">
        <f t="shared" si="133"/>
        <v>0</v>
      </c>
      <c r="O203" s="212">
        <f t="shared" si="133"/>
        <v>0</v>
      </c>
      <c r="P203" s="212">
        <f t="shared" si="133"/>
        <v>0</v>
      </c>
      <c r="Q203" s="212">
        <f t="shared" si="133"/>
        <v>0</v>
      </c>
      <c r="R203" s="212">
        <f t="shared" si="133"/>
        <v>0</v>
      </c>
      <c r="S203" s="212">
        <f t="shared" si="133"/>
        <v>0</v>
      </c>
      <c r="T203" s="187">
        <f t="shared" si="132"/>
        <v>0</v>
      </c>
      <c r="U203" s="212">
        <f t="shared" si="133"/>
        <v>0</v>
      </c>
      <c r="V203" s="186">
        <f t="shared" si="130"/>
        <v>0</v>
      </c>
      <c r="W203" s="186" t="e">
        <f t="shared" si="128"/>
        <v>#DIV/0!</v>
      </c>
      <c r="X203" s="40"/>
      <c r="Y203" s="40"/>
      <c r="Z203" s="40"/>
      <c r="AA203" s="40"/>
      <c r="AB203" s="40"/>
      <c r="AC203" s="40"/>
      <c r="AD203" s="40"/>
      <c r="AE203" s="16"/>
      <c r="AF203" s="16"/>
      <c r="AG203" s="16"/>
      <c r="AH203" s="16"/>
      <c r="AI203" s="16"/>
      <c r="AJ203" s="16"/>
    </row>
    <row r="204" spans="1:36" ht="66" hidden="1" customHeight="1">
      <c r="A204" s="18"/>
      <c r="C204" s="323" t="s">
        <v>0</v>
      </c>
      <c r="D204" s="285" t="s">
        <v>74</v>
      </c>
      <c r="F204" s="182">
        <f t="shared" si="131"/>
        <v>0</v>
      </c>
      <c r="G204" s="183">
        <v>0</v>
      </c>
      <c r="H204" s="184"/>
      <c r="I204" s="185"/>
      <c r="J204" s="185"/>
      <c r="K204" s="185"/>
      <c r="L204" s="186"/>
      <c r="M204" s="186"/>
      <c r="N204" s="186"/>
      <c r="O204" s="186"/>
      <c r="P204" s="186"/>
      <c r="Q204" s="186"/>
      <c r="R204" s="186"/>
      <c r="S204" s="186"/>
      <c r="T204" s="187">
        <f t="shared" si="132"/>
        <v>0</v>
      </c>
      <c r="U204" s="254">
        <v>0</v>
      </c>
      <c r="V204" s="186">
        <f t="shared" si="130"/>
        <v>0</v>
      </c>
      <c r="W204" s="186" t="e">
        <f t="shared" si="128"/>
        <v>#DIV/0!</v>
      </c>
      <c r="X204" s="40"/>
      <c r="Y204" s="40"/>
      <c r="Z204" s="40"/>
      <c r="AA204" s="40"/>
      <c r="AB204" s="40"/>
      <c r="AC204" s="40"/>
      <c r="AD204" s="40"/>
      <c r="AE204" s="16"/>
      <c r="AF204" s="16"/>
      <c r="AG204" s="16"/>
      <c r="AH204" s="16"/>
      <c r="AI204" s="16"/>
      <c r="AJ204" s="16"/>
    </row>
    <row r="205" spans="1:36" ht="54.75" hidden="1" customHeight="1">
      <c r="A205" s="18"/>
      <c r="B205" s="20"/>
      <c r="C205" s="323" t="s">
        <v>0</v>
      </c>
      <c r="D205" s="285"/>
      <c r="E205" s="213"/>
      <c r="F205" s="182">
        <f t="shared" si="131"/>
        <v>0</v>
      </c>
      <c r="G205" s="183"/>
      <c r="H205" s="184"/>
      <c r="I205" s="185"/>
      <c r="J205" s="185"/>
      <c r="K205" s="185"/>
      <c r="L205" s="186"/>
      <c r="M205" s="186"/>
      <c r="N205" s="186"/>
      <c r="O205" s="186"/>
      <c r="P205" s="186"/>
      <c r="Q205" s="186"/>
      <c r="R205" s="186"/>
      <c r="S205" s="186"/>
      <c r="T205" s="187">
        <f t="shared" si="132"/>
        <v>0</v>
      </c>
      <c r="U205" s="254"/>
      <c r="V205" s="186">
        <f t="shared" si="130"/>
        <v>0</v>
      </c>
      <c r="W205" s="186" t="e">
        <f t="shared" si="128"/>
        <v>#DIV/0!</v>
      </c>
      <c r="X205" s="40"/>
      <c r="Y205" s="40"/>
      <c r="Z205" s="40"/>
      <c r="AA205" s="40"/>
      <c r="AB205" s="40"/>
      <c r="AC205" s="40"/>
      <c r="AD205" s="40"/>
      <c r="AE205" s="16"/>
      <c r="AF205" s="16"/>
      <c r="AG205" s="16"/>
      <c r="AH205" s="16"/>
      <c r="AI205" s="16"/>
      <c r="AJ205" s="16"/>
    </row>
    <row r="206" spans="1:36" ht="96" hidden="1" customHeight="1">
      <c r="A206" s="18"/>
      <c r="B206" s="20"/>
      <c r="C206" s="323" t="s">
        <v>0</v>
      </c>
      <c r="D206" s="285" t="s">
        <v>74</v>
      </c>
      <c r="E206" s="213"/>
      <c r="F206" s="182">
        <f t="shared" si="131"/>
        <v>0</v>
      </c>
      <c r="G206" s="183"/>
      <c r="H206" s="184"/>
      <c r="I206" s="185"/>
      <c r="J206" s="185"/>
      <c r="K206" s="185"/>
      <c r="L206" s="186"/>
      <c r="M206" s="186"/>
      <c r="N206" s="186"/>
      <c r="O206" s="186"/>
      <c r="P206" s="186"/>
      <c r="Q206" s="186"/>
      <c r="R206" s="186"/>
      <c r="S206" s="186"/>
      <c r="T206" s="187">
        <f t="shared" si="132"/>
        <v>0</v>
      </c>
      <c r="U206" s="254"/>
      <c r="V206" s="186">
        <f t="shared" si="130"/>
        <v>0</v>
      </c>
      <c r="W206" s="186" t="e">
        <f t="shared" si="128"/>
        <v>#DIV/0!</v>
      </c>
      <c r="X206" s="40"/>
      <c r="Y206" s="40"/>
      <c r="Z206" s="40"/>
      <c r="AA206" s="40"/>
      <c r="AB206" s="40"/>
      <c r="AC206" s="40"/>
      <c r="AD206" s="40"/>
      <c r="AE206" s="16"/>
      <c r="AF206" s="16"/>
      <c r="AG206" s="16"/>
      <c r="AH206" s="16"/>
      <c r="AI206" s="16"/>
      <c r="AJ206" s="16"/>
    </row>
    <row r="207" spans="1:36" ht="2.25" hidden="1" customHeight="1">
      <c r="A207" s="112"/>
      <c r="B207" s="98" t="s">
        <v>32</v>
      </c>
      <c r="C207" s="323" t="s">
        <v>0</v>
      </c>
      <c r="D207" s="285"/>
      <c r="E207" s="113"/>
      <c r="F207" s="182">
        <f t="shared" si="131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87">
        <f t="shared" si="132"/>
        <v>0</v>
      </c>
      <c r="U207" s="113"/>
      <c r="V207" s="186">
        <f t="shared" si="130"/>
        <v>0</v>
      </c>
      <c r="W207" s="186" t="e">
        <f t="shared" si="128"/>
        <v>#DIV/0!</v>
      </c>
      <c r="X207" s="40"/>
      <c r="Y207" s="40"/>
      <c r="Z207" s="40"/>
      <c r="AA207" s="40"/>
      <c r="AB207" s="40"/>
      <c r="AC207" s="40"/>
      <c r="AD207" s="40"/>
      <c r="AE207" s="16"/>
      <c r="AF207" s="16"/>
      <c r="AG207" s="16"/>
      <c r="AH207" s="16"/>
      <c r="AI207" s="16"/>
      <c r="AJ207" s="16"/>
    </row>
    <row r="208" spans="1:36" ht="56.25" hidden="1" customHeight="1">
      <c r="A208" s="18"/>
      <c r="B208" s="20"/>
      <c r="C208" s="323" t="s">
        <v>0</v>
      </c>
      <c r="D208" s="285" t="s">
        <v>74</v>
      </c>
      <c r="E208" s="213"/>
      <c r="F208" s="182">
        <f t="shared" si="131"/>
        <v>0</v>
      </c>
      <c r="G208" s="183"/>
      <c r="H208" s="184"/>
      <c r="I208" s="185"/>
      <c r="J208" s="185"/>
      <c r="K208" s="185"/>
      <c r="L208" s="186"/>
      <c r="M208" s="186"/>
      <c r="N208" s="186"/>
      <c r="O208" s="186"/>
      <c r="P208" s="186"/>
      <c r="Q208" s="186"/>
      <c r="R208" s="186"/>
      <c r="S208" s="186"/>
      <c r="T208" s="187">
        <f t="shared" si="132"/>
        <v>0</v>
      </c>
      <c r="U208" s="254"/>
      <c r="V208" s="186">
        <f t="shared" si="130"/>
        <v>0</v>
      </c>
      <c r="W208" s="186" t="e">
        <f t="shared" si="128"/>
        <v>#DIV/0!</v>
      </c>
      <c r="X208" s="40"/>
      <c r="Y208" s="40"/>
      <c r="Z208" s="40"/>
      <c r="AA208" s="40"/>
      <c r="AB208" s="40"/>
      <c r="AC208" s="40"/>
      <c r="AD208" s="40"/>
      <c r="AE208" s="16"/>
      <c r="AF208" s="16"/>
      <c r="AG208" s="16"/>
      <c r="AH208" s="16"/>
      <c r="AI208" s="16"/>
      <c r="AJ208" s="16"/>
    </row>
    <row r="209" spans="1:36" ht="38.25" hidden="1" customHeight="1">
      <c r="A209" s="18"/>
      <c r="B209" s="20"/>
      <c r="C209" s="323" t="s">
        <v>0</v>
      </c>
      <c r="D209" s="285"/>
      <c r="E209" s="213"/>
      <c r="F209" s="182">
        <f t="shared" si="131"/>
        <v>0</v>
      </c>
      <c r="G209" s="183"/>
      <c r="H209" s="184"/>
      <c r="I209" s="185"/>
      <c r="J209" s="185"/>
      <c r="K209" s="185"/>
      <c r="L209" s="186"/>
      <c r="M209" s="186"/>
      <c r="N209" s="186"/>
      <c r="O209" s="186"/>
      <c r="P209" s="186"/>
      <c r="Q209" s="186"/>
      <c r="R209" s="186"/>
      <c r="S209" s="186"/>
      <c r="T209" s="187">
        <f t="shared" si="132"/>
        <v>0</v>
      </c>
      <c r="U209" s="254"/>
      <c r="V209" s="186">
        <f t="shared" si="130"/>
        <v>0</v>
      </c>
      <c r="W209" s="186" t="e">
        <f t="shared" si="128"/>
        <v>#DIV/0!</v>
      </c>
      <c r="X209" s="40"/>
      <c r="Y209" s="40"/>
      <c r="Z209" s="40"/>
      <c r="AA209" s="40"/>
      <c r="AB209" s="40"/>
      <c r="AC209" s="40"/>
      <c r="AD209" s="40"/>
      <c r="AE209" s="16"/>
      <c r="AF209" s="16"/>
      <c r="AG209" s="16"/>
      <c r="AH209" s="16"/>
      <c r="AI209" s="16"/>
      <c r="AJ209" s="16"/>
    </row>
    <row r="210" spans="1:36" ht="30" hidden="1" customHeight="1">
      <c r="A210" s="18"/>
      <c r="B210" s="20"/>
      <c r="C210" s="323" t="s">
        <v>0</v>
      </c>
      <c r="D210" s="285" t="s">
        <v>74</v>
      </c>
      <c r="E210" s="213"/>
      <c r="F210" s="182">
        <f t="shared" si="131"/>
        <v>0</v>
      </c>
      <c r="G210" s="183"/>
      <c r="H210" s="184"/>
      <c r="I210" s="185"/>
      <c r="J210" s="185"/>
      <c r="K210" s="185"/>
      <c r="L210" s="186"/>
      <c r="M210" s="186"/>
      <c r="N210" s="186"/>
      <c r="O210" s="186"/>
      <c r="P210" s="186"/>
      <c r="Q210" s="186"/>
      <c r="R210" s="186"/>
      <c r="S210" s="186"/>
      <c r="T210" s="187">
        <f t="shared" si="132"/>
        <v>0</v>
      </c>
      <c r="U210" s="254"/>
      <c r="V210" s="186">
        <f t="shared" si="130"/>
        <v>0</v>
      </c>
      <c r="W210" s="186" t="e">
        <f t="shared" si="128"/>
        <v>#DIV/0!</v>
      </c>
      <c r="X210" s="40"/>
      <c r="Y210" s="40"/>
      <c r="Z210" s="40"/>
      <c r="AA210" s="40"/>
      <c r="AB210" s="40"/>
      <c r="AC210" s="40"/>
      <c r="AD210" s="40"/>
      <c r="AE210" s="16"/>
      <c r="AF210" s="16"/>
      <c r="AG210" s="16"/>
      <c r="AH210" s="16"/>
      <c r="AI210" s="16"/>
      <c r="AJ210" s="16"/>
    </row>
    <row r="211" spans="1:36" ht="28.5" hidden="1" customHeight="1">
      <c r="A211" s="18"/>
      <c r="B211" s="20"/>
      <c r="C211" s="323" t="s">
        <v>0</v>
      </c>
      <c r="D211" s="285"/>
      <c r="E211" s="213"/>
      <c r="F211" s="182">
        <f t="shared" si="131"/>
        <v>0</v>
      </c>
      <c r="G211" s="183"/>
      <c r="H211" s="184"/>
      <c r="I211" s="185"/>
      <c r="J211" s="185"/>
      <c r="K211" s="185"/>
      <c r="L211" s="186"/>
      <c r="M211" s="186"/>
      <c r="N211" s="186"/>
      <c r="O211" s="186"/>
      <c r="P211" s="186"/>
      <c r="Q211" s="186"/>
      <c r="R211" s="186"/>
      <c r="S211" s="186"/>
      <c r="T211" s="187">
        <f t="shared" si="132"/>
        <v>0</v>
      </c>
      <c r="U211" s="254"/>
      <c r="V211" s="186">
        <f t="shared" si="130"/>
        <v>0</v>
      </c>
      <c r="W211" s="186" t="e">
        <f t="shared" si="128"/>
        <v>#DIV/0!</v>
      </c>
      <c r="X211" s="40"/>
      <c r="Y211" s="40"/>
      <c r="Z211" s="40"/>
      <c r="AA211" s="40"/>
      <c r="AB211" s="40"/>
      <c r="AC211" s="40"/>
      <c r="AD211" s="40"/>
      <c r="AE211" s="16"/>
      <c r="AF211" s="16"/>
      <c r="AG211" s="16"/>
      <c r="AH211" s="16"/>
      <c r="AI211" s="16"/>
      <c r="AJ211" s="16"/>
    </row>
    <row r="212" spans="1:36" ht="28.5" hidden="1" customHeight="1">
      <c r="A212" s="18"/>
      <c r="B212" s="20"/>
      <c r="C212" s="323" t="s">
        <v>0</v>
      </c>
      <c r="D212" s="285" t="s">
        <v>74</v>
      </c>
      <c r="E212" s="213"/>
      <c r="F212" s="182">
        <f t="shared" si="131"/>
        <v>0</v>
      </c>
      <c r="G212" s="183"/>
      <c r="H212" s="184"/>
      <c r="I212" s="185"/>
      <c r="J212" s="185"/>
      <c r="K212" s="185"/>
      <c r="L212" s="186"/>
      <c r="M212" s="186"/>
      <c r="N212" s="186"/>
      <c r="O212" s="186"/>
      <c r="P212" s="186"/>
      <c r="Q212" s="186"/>
      <c r="R212" s="186"/>
      <c r="S212" s="186"/>
      <c r="T212" s="187">
        <f t="shared" si="132"/>
        <v>0</v>
      </c>
      <c r="U212" s="254"/>
      <c r="V212" s="186">
        <f t="shared" si="130"/>
        <v>0</v>
      </c>
      <c r="W212" s="186" t="e">
        <f t="shared" si="128"/>
        <v>#DIV/0!</v>
      </c>
      <c r="X212" s="40"/>
      <c r="Y212" s="40"/>
      <c r="Z212" s="40"/>
      <c r="AA212" s="40"/>
      <c r="AB212" s="40"/>
      <c r="AC212" s="40"/>
      <c r="AD212" s="40"/>
      <c r="AE212" s="16"/>
      <c r="AF212" s="16"/>
      <c r="AG212" s="16"/>
      <c r="AH212" s="16"/>
      <c r="AI212" s="16"/>
      <c r="AJ212" s="16"/>
    </row>
    <row r="213" spans="1:36" ht="28.5" hidden="1" customHeight="1">
      <c r="A213" s="18"/>
      <c r="B213" s="20"/>
      <c r="C213" s="323" t="s">
        <v>0</v>
      </c>
      <c r="D213" s="285"/>
      <c r="E213" s="213"/>
      <c r="F213" s="182">
        <f t="shared" si="131"/>
        <v>0</v>
      </c>
      <c r="G213" s="183"/>
      <c r="H213" s="184"/>
      <c r="I213" s="185"/>
      <c r="J213" s="185"/>
      <c r="K213" s="185"/>
      <c r="L213" s="186"/>
      <c r="M213" s="186"/>
      <c r="N213" s="186"/>
      <c r="O213" s="186"/>
      <c r="P213" s="186"/>
      <c r="Q213" s="186"/>
      <c r="R213" s="186"/>
      <c r="S213" s="186"/>
      <c r="T213" s="187">
        <f t="shared" si="132"/>
        <v>0</v>
      </c>
      <c r="U213" s="254"/>
      <c r="V213" s="186">
        <f t="shared" si="130"/>
        <v>0</v>
      </c>
      <c r="W213" s="186" t="e">
        <f t="shared" si="128"/>
        <v>#DIV/0!</v>
      </c>
      <c r="X213" s="40"/>
      <c r="Y213" s="40"/>
      <c r="Z213" s="40"/>
      <c r="AA213" s="40"/>
      <c r="AB213" s="40"/>
      <c r="AC213" s="40"/>
      <c r="AD213" s="40"/>
      <c r="AE213" s="16"/>
      <c r="AF213" s="16"/>
      <c r="AG213" s="16"/>
      <c r="AH213" s="16"/>
      <c r="AI213" s="16"/>
      <c r="AJ213" s="16"/>
    </row>
    <row r="214" spans="1:36" ht="45.75" hidden="1" customHeight="1">
      <c r="A214" s="18"/>
      <c r="B214" s="20"/>
      <c r="C214" s="323" t="s">
        <v>0</v>
      </c>
      <c r="D214" s="285" t="s">
        <v>74</v>
      </c>
      <c r="E214" s="213"/>
      <c r="F214" s="182">
        <f t="shared" si="131"/>
        <v>0</v>
      </c>
      <c r="G214" s="183"/>
      <c r="H214" s="184"/>
      <c r="I214" s="185"/>
      <c r="J214" s="185"/>
      <c r="K214" s="185"/>
      <c r="L214" s="186"/>
      <c r="M214" s="186"/>
      <c r="N214" s="186"/>
      <c r="O214" s="186"/>
      <c r="P214" s="186"/>
      <c r="Q214" s="186"/>
      <c r="R214" s="186"/>
      <c r="S214" s="186"/>
      <c r="T214" s="187">
        <f t="shared" si="132"/>
        <v>0</v>
      </c>
      <c r="U214" s="254"/>
      <c r="V214" s="186">
        <f t="shared" si="130"/>
        <v>0</v>
      </c>
      <c r="W214" s="186" t="e">
        <f t="shared" si="128"/>
        <v>#DIV/0!</v>
      </c>
      <c r="X214" s="40"/>
      <c r="Y214" s="40"/>
      <c r="Z214" s="40"/>
      <c r="AA214" s="40"/>
      <c r="AB214" s="40"/>
      <c r="AC214" s="40"/>
      <c r="AD214" s="40"/>
      <c r="AE214" s="16"/>
      <c r="AF214" s="16"/>
      <c r="AG214" s="16"/>
      <c r="AH214" s="16"/>
      <c r="AI214" s="16"/>
      <c r="AJ214" s="16"/>
    </row>
    <row r="215" spans="1:36" ht="56.25" hidden="1" customHeight="1">
      <c r="A215" s="18"/>
      <c r="B215" s="20"/>
      <c r="C215" s="323" t="s">
        <v>0</v>
      </c>
      <c r="D215" s="285"/>
      <c r="E215" s="213"/>
      <c r="F215" s="182">
        <f t="shared" si="131"/>
        <v>0</v>
      </c>
      <c r="G215" s="183"/>
      <c r="H215" s="184"/>
      <c r="I215" s="185"/>
      <c r="J215" s="185"/>
      <c r="K215" s="185"/>
      <c r="L215" s="186"/>
      <c r="M215" s="186"/>
      <c r="N215" s="186"/>
      <c r="O215" s="186"/>
      <c r="P215" s="186"/>
      <c r="Q215" s="186"/>
      <c r="R215" s="186"/>
      <c r="S215" s="186"/>
      <c r="T215" s="187">
        <f t="shared" si="132"/>
        <v>0</v>
      </c>
      <c r="U215" s="254"/>
      <c r="V215" s="186">
        <f t="shared" si="130"/>
        <v>0</v>
      </c>
      <c r="W215" s="186" t="e">
        <f t="shared" si="128"/>
        <v>#DIV/0!</v>
      </c>
      <c r="X215" s="40"/>
      <c r="Y215" s="40"/>
      <c r="Z215" s="40"/>
      <c r="AA215" s="40"/>
      <c r="AB215" s="40"/>
      <c r="AC215" s="40"/>
      <c r="AD215" s="40"/>
      <c r="AE215" s="16"/>
      <c r="AF215" s="16"/>
      <c r="AG215" s="16"/>
      <c r="AH215" s="16"/>
      <c r="AI215" s="16"/>
      <c r="AJ215" s="16"/>
    </row>
    <row r="216" spans="1:36" ht="78.75" hidden="1" customHeight="1">
      <c r="A216" s="18"/>
      <c r="B216" s="20">
        <v>3210</v>
      </c>
      <c r="C216" s="323" t="s">
        <v>0</v>
      </c>
      <c r="D216" s="286"/>
      <c r="E216" s="232"/>
      <c r="F216" s="182">
        <f t="shared" si="131"/>
        <v>0</v>
      </c>
      <c r="G216" s="183"/>
      <c r="H216" s="184"/>
      <c r="I216" s="185"/>
      <c r="J216" s="185"/>
      <c r="K216" s="185"/>
      <c r="L216" s="186"/>
      <c r="M216" s="186"/>
      <c r="N216" s="186"/>
      <c r="O216" s="186"/>
      <c r="P216" s="186"/>
      <c r="Q216" s="186"/>
      <c r="R216" s="186"/>
      <c r="S216" s="186"/>
      <c r="T216" s="187">
        <f t="shared" si="132"/>
        <v>0</v>
      </c>
      <c r="U216" s="188"/>
      <c r="V216" s="186">
        <f t="shared" si="130"/>
        <v>0</v>
      </c>
      <c r="W216" s="186" t="e">
        <f t="shared" si="128"/>
        <v>#DIV/0!</v>
      </c>
      <c r="X216" s="40"/>
      <c r="Y216" s="40"/>
      <c r="Z216" s="40"/>
      <c r="AA216" s="40"/>
      <c r="AB216" s="40"/>
      <c r="AC216" s="40"/>
      <c r="AD216" s="40"/>
      <c r="AE216" s="16"/>
      <c r="AF216" s="16"/>
      <c r="AG216" s="16"/>
      <c r="AH216" s="16"/>
      <c r="AI216" s="16"/>
      <c r="AJ216" s="16"/>
    </row>
    <row r="217" spans="1:36" ht="78.75" customHeight="1">
      <c r="A217" s="18"/>
      <c r="B217" s="20">
        <v>3132</v>
      </c>
      <c r="C217" s="323" t="s">
        <v>0</v>
      </c>
      <c r="D217" s="336" t="s">
        <v>187</v>
      </c>
      <c r="E217" s="232">
        <v>2072306</v>
      </c>
      <c r="F217" s="182">
        <f t="shared" si="131"/>
        <v>0</v>
      </c>
      <c r="G217" s="183"/>
      <c r="H217" s="184"/>
      <c r="I217" s="185"/>
      <c r="J217" s="185"/>
      <c r="K217" s="185"/>
      <c r="L217" s="186"/>
      <c r="M217" s="186"/>
      <c r="N217" s="186"/>
      <c r="O217" s="186"/>
      <c r="P217" s="186"/>
      <c r="Q217" s="186"/>
      <c r="R217" s="186"/>
      <c r="S217" s="186"/>
      <c r="T217" s="187">
        <f t="shared" si="132"/>
        <v>0</v>
      </c>
      <c r="U217" s="188"/>
      <c r="V217" s="186">
        <f t="shared" si="130"/>
        <v>2072306</v>
      </c>
      <c r="W217" s="186">
        <f t="shared" si="128"/>
        <v>0</v>
      </c>
      <c r="X217" s="40"/>
      <c r="Y217" s="40"/>
      <c r="Z217" s="40"/>
      <c r="AA217" s="40"/>
      <c r="AB217" s="40"/>
      <c r="AC217" s="40"/>
      <c r="AD217" s="40"/>
      <c r="AE217" s="16"/>
      <c r="AF217" s="16"/>
      <c r="AG217" s="16"/>
      <c r="AH217" s="16"/>
      <c r="AI217" s="16"/>
      <c r="AJ217" s="16"/>
    </row>
    <row r="218" spans="1:36" ht="62.25" customHeight="1">
      <c r="A218" s="18"/>
      <c r="B218" s="20">
        <v>3132</v>
      </c>
      <c r="C218" s="323" t="s">
        <v>0</v>
      </c>
      <c r="D218" s="283" t="s">
        <v>188</v>
      </c>
      <c r="E218" s="232">
        <v>2940646.91</v>
      </c>
      <c r="F218" s="182">
        <f t="shared" si="131"/>
        <v>0</v>
      </c>
      <c r="G218" s="183"/>
      <c r="H218" s="184"/>
      <c r="I218" s="185"/>
      <c r="J218" s="185"/>
      <c r="K218" s="185"/>
      <c r="L218" s="186"/>
      <c r="M218" s="186"/>
      <c r="N218" s="186"/>
      <c r="O218" s="186"/>
      <c r="P218" s="186"/>
      <c r="Q218" s="186"/>
      <c r="R218" s="186"/>
      <c r="S218" s="186"/>
      <c r="T218" s="187">
        <f t="shared" si="132"/>
        <v>0</v>
      </c>
      <c r="U218" s="188"/>
      <c r="V218" s="186">
        <f t="shared" si="130"/>
        <v>2940646.91</v>
      </c>
      <c r="W218" s="186">
        <f t="shared" si="128"/>
        <v>0</v>
      </c>
      <c r="X218" s="40"/>
      <c r="Y218" s="40"/>
      <c r="Z218" s="40"/>
      <c r="AA218" s="40"/>
      <c r="AB218" s="40"/>
      <c r="AC218" s="40"/>
      <c r="AD218" s="40"/>
      <c r="AE218" s="16"/>
      <c r="AF218" s="16"/>
      <c r="AG218" s="16"/>
      <c r="AH218" s="16"/>
      <c r="AI218" s="16"/>
      <c r="AJ218" s="16"/>
    </row>
    <row r="219" spans="1:36" ht="43.5" customHeight="1">
      <c r="A219" s="79"/>
      <c r="B219" s="98">
        <v>1217520</v>
      </c>
      <c r="C219" s="337" t="s">
        <v>70</v>
      </c>
      <c r="D219" s="295"/>
      <c r="E219" s="212">
        <f>E220</f>
        <v>50000</v>
      </c>
      <c r="F219" s="212">
        <f t="shared" ref="F219:V219" si="134">F220</f>
        <v>0</v>
      </c>
      <c r="G219" s="212">
        <f t="shared" si="134"/>
        <v>0</v>
      </c>
      <c r="H219" s="236">
        <f t="shared" si="134"/>
        <v>0</v>
      </c>
      <c r="I219" s="236">
        <f t="shared" si="134"/>
        <v>0</v>
      </c>
      <c r="J219" s="236">
        <f t="shared" si="134"/>
        <v>0</v>
      </c>
      <c r="K219" s="236">
        <f t="shared" si="134"/>
        <v>0</v>
      </c>
      <c r="L219" s="236">
        <f t="shared" si="134"/>
        <v>0</v>
      </c>
      <c r="M219" s="236">
        <f t="shared" si="134"/>
        <v>0</v>
      </c>
      <c r="N219" s="236">
        <f t="shared" si="134"/>
        <v>0</v>
      </c>
      <c r="O219" s="236">
        <f t="shared" si="134"/>
        <v>0</v>
      </c>
      <c r="P219" s="236">
        <f t="shared" si="134"/>
        <v>0</v>
      </c>
      <c r="Q219" s="236">
        <f t="shared" si="134"/>
        <v>0</v>
      </c>
      <c r="R219" s="236">
        <f t="shared" si="134"/>
        <v>0</v>
      </c>
      <c r="S219" s="236">
        <f t="shared" si="134"/>
        <v>0</v>
      </c>
      <c r="T219" s="212">
        <f t="shared" si="134"/>
        <v>0</v>
      </c>
      <c r="U219" s="212">
        <f t="shared" si="134"/>
        <v>0</v>
      </c>
      <c r="V219" s="212">
        <f t="shared" si="134"/>
        <v>50000</v>
      </c>
      <c r="W219" s="186">
        <f t="shared" ref="W219:W224" si="135">U219*100/E219</f>
        <v>0</v>
      </c>
      <c r="X219" s="40"/>
      <c r="Y219" s="40"/>
      <c r="Z219" s="40"/>
      <c r="AA219" s="40"/>
      <c r="AB219" s="40"/>
      <c r="AC219" s="40"/>
      <c r="AD219" s="40"/>
      <c r="AE219" s="16"/>
      <c r="AF219" s="16"/>
      <c r="AG219" s="16"/>
      <c r="AH219" s="16"/>
      <c r="AI219" s="16"/>
      <c r="AJ219" s="16"/>
    </row>
    <row r="220" spans="1:36" ht="81.75" customHeight="1">
      <c r="A220" s="18"/>
      <c r="B220" s="20">
        <v>3110</v>
      </c>
      <c r="C220" s="121" t="s">
        <v>45</v>
      </c>
      <c r="D220" s="283" t="s">
        <v>161</v>
      </c>
      <c r="E220" s="213">
        <v>50000</v>
      </c>
      <c r="F220" s="182">
        <f>G220+T220</f>
        <v>0</v>
      </c>
      <c r="G220" s="183"/>
      <c r="H220" s="184"/>
      <c r="I220" s="185"/>
      <c r="J220" s="185"/>
      <c r="K220" s="185"/>
      <c r="L220" s="186"/>
      <c r="M220" s="186"/>
      <c r="N220" s="186"/>
      <c r="O220" s="186"/>
      <c r="P220" s="186"/>
      <c r="Q220" s="186"/>
      <c r="R220" s="186"/>
      <c r="S220" s="186"/>
      <c r="T220" s="187">
        <f>H220+I220+J220+K220+L220+M220+N220+O220+P220+Q220</f>
        <v>0</v>
      </c>
      <c r="U220" s="179"/>
      <c r="V220" s="186">
        <f>E220-F220</f>
        <v>50000</v>
      </c>
      <c r="W220" s="186">
        <f t="shared" si="135"/>
        <v>0</v>
      </c>
      <c r="X220" s="40"/>
      <c r="Y220" s="40"/>
      <c r="Z220" s="40"/>
      <c r="AA220" s="40"/>
      <c r="AB220" s="40"/>
      <c r="AC220" s="40"/>
      <c r="AD220" s="40"/>
      <c r="AE220" s="16"/>
      <c r="AF220" s="16"/>
      <c r="AG220" s="16"/>
      <c r="AH220" s="16"/>
      <c r="AI220" s="16"/>
      <c r="AJ220" s="16"/>
    </row>
    <row r="221" spans="1:36" ht="54.75" customHeight="1">
      <c r="A221" s="79"/>
      <c r="B221" s="98">
        <v>1217670</v>
      </c>
      <c r="C221" s="126" t="s">
        <v>61</v>
      </c>
      <c r="D221" s="287"/>
      <c r="E221" s="212">
        <f>E222</f>
        <v>4476487</v>
      </c>
      <c r="F221" s="212">
        <f t="shared" ref="F221:V221" si="136">F222</f>
        <v>0</v>
      </c>
      <c r="G221" s="212">
        <f t="shared" si="136"/>
        <v>0</v>
      </c>
      <c r="H221" s="212">
        <f t="shared" si="136"/>
        <v>0</v>
      </c>
      <c r="I221" s="212">
        <f t="shared" si="136"/>
        <v>0</v>
      </c>
      <c r="J221" s="212">
        <f t="shared" si="136"/>
        <v>0</v>
      </c>
      <c r="K221" s="212">
        <f t="shared" si="136"/>
        <v>0</v>
      </c>
      <c r="L221" s="212">
        <f t="shared" si="136"/>
        <v>0</v>
      </c>
      <c r="M221" s="212">
        <f t="shared" si="136"/>
        <v>0</v>
      </c>
      <c r="N221" s="212">
        <f t="shared" si="136"/>
        <v>0</v>
      </c>
      <c r="O221" s="212">
        <f t="shared" si="136"/>
        <v>0</v>
      </c>
      <c r="P221" s="212">
        <f t="shared" si="136"/>
        <v>0</v>
      </c>
      <c r="Q221" s="212">
        <f t="shared" si="136"/>
        <v>0</v>
      </c>
      <c r="R221" s="212">
        <f t="shared" si="136"/>
        <v>0</v>
      </c>
      <c r="S221" s="212">
        <f t="shared" si="136"/>
        <v>0</v>
      </c>
      <c r="T221" s="212">
        <f t="shared" si="136"/>
        <v>0</v>
      </c>
      <c r="U221" s="212">
        <f t="shared" si="136"/>
        <v>0</v>
      </c>
      <c r="V221" s="212">
        <f t="shared" si="136"/>
        <v>4476487</v>
      </c>
      <c r="W221" s="186">
        <f t="shared" si="135"/>
        <v>0</v>
      </c>
      <c r="X221" s="40"/>
      <c r="Y221" s="40"/>
      <c r="Z221" s="40"/>
      <c r="AA221" s="40"/>
      <c r="AB221" s="40"/>
      <c r="AC221" s="40"/>
      <c r="AD221" s="40"/>
      <c r="AE221" s="16"/>
      <c r="AF221" s="16"/>
      <c r="AG221" s="16"/>
      <c r="AH221" s="16"/>
      <c r="AI221" s="16"/>
      <c r="AJ221" s="16"/>
    </row>
    <row r="222" spans="1:36" ht="240" customHeight="1">
      <c r="A222" s="18"/>
      <c r="B222" s="20">
        <v>3210</v>
      </c>
      <c r="C222" s="121" t="s">
        <v>43</v>
      </c>
      <c r="D222" s="128" t="s">
        <v>189</v>
      </c>
      <c r="E222" s="213">
        <v>4476487</v>
      </c>
      <c r="F222" s="214">
        <f>G222+T222</f>
        <v>0</v>
      </c>
      <c r="G222" s="195"/>
      <c r="H222" s="230"/>
      <c r="I222" s="244"/>
      <c r="J222" s="244"/>
      <c r="K222" s="244"/>
      <c r="L222" s="220"/>
      <c r="M222" s="220"/>
      <c r="N222" s="220"/>
      <c r="O222" s="220"/>
      <c r="P222" s="220"/>
      <c r="Q222" s="220"/>
      <c r="R222" s="220"/>
      <c r="S222" s="220"/>
      <c r="T222" s="187">
        <f>H222+I222+J222+K222+L222+M222+N222+O222+P222+Q222</f>
        <v>0</v>
      </c>
      <c r="U222" s="242"/>
      <c r="V222" s="186">
        <f>E222-F222</f>
        <v>4476487</v>
      </c>
      <c r="W222" s="186">
        <f t="shared" si="135"/>
        <v>0</v>
      </c>
      <c r="X222" s="40"/>
      <c r="Y222" s="40"/>
      <c r="Z222" s="40"/>
      <c r="AA222" s="40"/>
      <c r="AB222" s="40"/>
      <c r="AC222" s="40"/>
      <c r="AD222" s="40"/>
      <c r="AE222" s="16"/>
      <c r="AF222" s="16"/>
      <c r="AG222" s="16"/>
      <c r="AH222" s="16"/>
      <c r="AI222" s="16"/>
      <c r="AJ222" s="16"/>
    </row>
    <row r="223" spans="1:36" ht="76.5" customHeight="1">
      <c r="A223" s="78"/>
      <c r="B223" s="303">
        <v>1218110</v>
      </c>
      <c r="C223" s="126" t="s">
        <v>180</v>
      </c>
      <c r="D223" s="361"/>
      <c r="E223" s="212">
        <f>E224</f>
        <v>2065000</v>
      </c>
      <c r="F223" s="212">
        <f t="shared" ref="F223:V223" si="137">F224</f>
        <v>0</v>
      </c>
      <c r="G223" s="212">
        <f t="shared" si="137"/>
        <v>0</v>
      </c>
      <c r="H223" s="212">
        <f t="shared" si="137"/>
        <v>0</v>
      </c>
      <c r="I223" s="212">
        <f t="shared" si="137"/>
        <v>0</v>
      </c>
      <c r="J223" s="212">
        <f t="shared" si="137"/>
        <v>0</v>
      </c>
      <c r="K223" s="212">
        <f t="shared" si="137"/>
        <v>0</v>
      </c>
      <c r="L223" s="212">
        <f t="shared" si="137"/>
        <v>0</v>
      </c>
      <c r="M223" s="212">
        <f t="shared" si="137"/>
        <v>0</v>
      </c>
      <c r="N223" s="212">
        <f t="shared" si="137"/>
        <v>0</v>
      </c>
      <c r="O223" s="212">
        <f t="shared" si="137"/>
        <v>0</v>
      </c>
      <c r="P223" s="212">
        <f t="shared" si="137"/>
        <v>0</v>
      </c>
      <c r="Q223" s="212">
        <f t="shared" si="137"/>
        <v>0</v>
      </c>
      <c r="R223" s="212">
        <f t="shared" si="137"/>
        <v>0</v>
      </c>
      <c r="S223" s="212">
        <f t="shared" si="137"/>
        <v>0</v>
      </c>
      <c r="T223" s="212">
        <f t="shared" si="137"/>
        <v>0</v>
      </c>
      <c r="U223" s="212">
        <f t="shared" si="137"/>
        <v>0</v>
      </c>
      <c r="V223" s="212">
        <f t="shared" si="137"/>
        <v>2065000</v>
      </c>
      <c r="W223" s="186">
        <f t="shared" si="135"/>
        <v>0</v>
      </c>
      <c r="X223" s="40"/>
      <c r="Y223" s="40"/>
      <c r="Z223" s="40"/>
      <c r="AA223" s="40"/>
      <c r="AB223" s="40"/>
      <c r="AC223" s="40"/>
      <c r="AD223" s="40"/>
      <c r="AE223" s="16"/>
      <c r="AF223" s="16"/>
      <c r="AG223" s="16"/>
      <c r="AH223" s="16"/>
      <c r="AI223" s="16"/>
      <c r="AJ223" s="16"/>
    </row>
    <row r="224" spans="1:36" ht="114" customHeight="1">
      <c r="A224" s="18"/>
      <c r="B224" s="20">
        <v>3110</v>
      </c>
      <c r="C224" s="121" t="s">
        <v>45</v>
      </c>
      <c r="D224" s="362" t="s">
        <v>190</v>
      </c>
      <c r="E224" s="213">
        <f>2065000</f>
        <v>2065000</v>
      </c>
      <c r="F224" s="214">
        <f>G224+T224</f>
        <v>0</v>
      </c>
      <c r="G224" s="195"/>
      <c r="H224" s="230"/>
      <c r="I224" s="244"/>
      <c r="J224" s="244"/>
      <c r="K224" s="244"/>
      <c r="L224" s="220"/>
      <c r="M224" s="220"/>
      <c r="N224" s="220"/>
      <c r="O224" s="220"/>
      <c r="P224" s="220"/>
      <c r="Q224" s="220"/>
      <c r="R224" s="220"/>
      <c r="S224" s="220"/>
      <c r="T224" s="187">
        <f>H230+I230+J230+K230+L230+M230+N230+O230+P230+Q230</f>
        <v>0</v>
      </c>
      <c r="U224" s="242"/>
      <c r="V224" s="186">
        <f>E224-F224</f>
        <v>2065000</v>
      </c>
      <c r="W224" s="186">
        <f t="shared" si="135"/>
        <v>0</v>
      </c>
      <c r="X224" s="40"/>
      <c r="Y224" s="40"/>
      <c r="Z224" s="40"/>
      <c r="AA224" s="40"/>
      <c r="AB224" s="40"/>
      <c r="AC224" s="40"/>
      <c r="AD224" s="40"/>
      <c r="AE224" s="16"/>
      <c r="AF224" s="16"/>
      <c r="AG224" s="16"/>
      <c r="AH224" s="16"/>
      <c r="AI224" s="16"/>
      <c r="AJ224" s="16"/>
    </row>
    <row r="225" spans="1:36" ht="144" customHeight="1">
      <c r="A225" s="18"/>
      <c r="B225" s="290" t="s">
        <v>62</v>
      </c>
      <c r="C225" s="339" t="s">
        <v>167</v>
      </c>
      <c r="D225" s="291"/>
      <c r="E225" s="292">
        <f>E226+E229+E231+E233</f>
        <v>136500</v>
      </c>
      <c r="F225" s="292">
        <f t="shared" ref="F225:V225" si="138">F226+F229+F231+F233</f>
        <v>0</v>
      </c>
      <c r="G225" s="292">
        <f t="shared" si="138"/>
        <v>0</v>
      </c>
      <c r="H225" s="292">
        <f t="shared" si="138"/>
        <v>0</v>
      </c>
      <c r="I225" s="292">
        <f t="shared" si="138"/>
        <v>0</v>
      </c>
      <c r="J225" s="292">
        <f t="shared" si="138"/>
        <v>0</v>
      </c>
      <c r="K225" s="292">
        <f t="shared" si="138"/>
        <v>0</v>
      </c>
      <c r="L225" s="292">
        <f t="shared" si="138"/>
        <v>0</v>
      </c>
      <c r="M225" s="292">
        <f t="shared" si="138"/>
        <v>0</v>
      </c>
      <c r="N225" s="292">
        <f t="shared" si="138"/>
        <v>0</v>
      </c>
      <c r="O225" s="292">
        <f t="shared" si="138"/>
        <v>0</v>
      </c>
      <c r="P225" s="292">
        <f t="shared" si="138"/>
        <v>0</v>
      </c>
      <c r="Q225" s="292">
        <f t="shared" si="138"/>
        <v>0</v>
      </c>
      <c r="R225" s="292">
        <f t="shared" si="138"/>
        <v>0</v>
      </c>
      <c r="S225" s="292">
        <f t="shared" si="138"/>
        <v>0</v>
      </c>
      <c r="T225" s="292">
        <f t="shared" si="138"/>
        <v>0</v>
      </c>
      <c r="U225" s="292">
        <f t="shared" si="138"/>
        <v>0</v>
      </c>
      <c r="V225" s="292">
        <f t="shared" si="138"/>
        <v>136500</v>
      </c>
      <c r="W225" s="232">
        <f t="shared" ref="W225" si="139">W229+W231</f>
        <v>0</v>
      </c>
      <c r="X225" s="40"/>
      <c r="Y225" s="40"/>
      <c r="Z225" s="40"/>
      <c r="AA225" s="40"/>
      <c r="AB225" s="40"/>
      <c r="AC225" s="40"/>
      <c r="AD225" s="40"/>
      <c r="AE225" s="16"/>
      <c r="AF225" s="16"/>
      <c r="AG225" s="16"/>
      <c r="AH225" s="16"/>
      <c r="AI225" s="16"/>
      <c r="AJ225" s="16"/>
    </row>
    <row r="226" spans="1:36" ht="104.25" customHeight="1">
      <c r="A226" s="78"/>
      <c r="B226" s="311" t="s">
        <v>92</v>
      </c>
      <c r="C226" s="117" t="s">
        <v>88</v>
      </c>
      <c r="D226" s="288"/>
      <c r="E226" s="212">
        <f>E227+E228</f>
        <v>50000</v>
      </c>
      <c r="F226" s="212">
        <f t="shared" ref="F226:V226" si="140">F227+F228</f>
        <v>0</v>
      </c>
      <c r="G226" s="212">
        <f t="shared" si="140"/>
        <v>0</v>
      </c>
      <c r="H226" s="212">
        <f t="shared" si="140"/>
        <v>0</v>
      </c>
      <c r="I226" s="212">
        <f t="shared" si="140"/>
        <v>0</v>
      </c>
      <c r="J226" s="212">
        <f t="shared" si="140"/>
        <v>0</v>
      </c>
      <c r="K226" s="212">
        <f t="shared" si="140"/>
        <v>0</v>
      </c>
      <c r="L226" s="212">
        <f t="shared" si="140"/>
        <v>0</v>
      </c>
      <c r="M226" s="212">
        <f t="shared" si="140"/>
        <v>0</v>
      </c>
      <c r="N226" s="212">
        <f t="shared" si="140"/>
        <v>0</v>
      </c>
      <c r="O226" s="212">
        <f t="shared" si="140"/>
        <v>0</v>
      </c>
      <c r="P226" s="212">
        <f t="shared" si="140"/>
        <v>0</v>
      </c>
      <c r="Q226" s="212">
        <f t="shared" si="140"/>
        <v>0</v>
      </c>
      <c r="R226" s="212">
        <f t="shared" si="140"/>
        <v>0</v>
      </c>
      <c r="S226" s="212">
        <f t="shared" si="140"/>
        <v>0</v>
      </c>
      <c r="T226" s="212">
        <f t="shared" si="140"/>
        <v>0</v>
      </c>
      <c r="U226" s="212">
        <f t="shared" si="140"/>
        <v>0</v>
      </c>
      <c r="V226" s="212">
        <f t="shared" si="140"/>
        <v>50000</v>
      </c>
      <c r="W226" s="232">
        <f>W230+W232</f>
        <v>0</v>
      </c>
      <c r="X226" s="40"/>
      <c r="Y226" s="40"/>
      <c r="Z226" s="40"/>
      <c r="AA226" s="40"/>
      <c r="AB226" s="40"/>
      <c r="AC226" s="40"/>
      <c r="AD226" s="40"/>
      <c r="AE226" s="16"/>
      <c r="AF226" s="16"/>
      <c r="AG226" s="16"/>
      <c r="AH226" s="16"/>
      <c r="AI226" s="16"/>
      <c r="AJ226" s="16"/>
    </row>
    <row r="227" spans="1:36" ht="50.25" customHeight="1">
      <c r="A227" s="18"/>
      <c r="B227" s="312" t="s">
        <v>11</v>
      </c>
      <c r="C227" s="121" t="s">
        <v>45</v>
      </c>
      <c r="D227" s="298" t="s">
        <v>93</v>
      </c>
      <c r="E227" s="232">
        <v>20000</v>
      </c>
      <c r="F227" s="232">
        <f>T227</f>
        <v>0</v>
      </c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T227" s="232">
        <f>H227+I227+J227</f>
        <v>0</v>
      </c>
      <c r="U227" s="233"/>
      <c r="V227" s="232">
        <f>E227-F227</f>
        <v>20000</v>
      </c>
      <c r="W227" s="232">
        <f>W231+W233</f>
        <v>0</v>
      </c>
      <c r="X227" s="40"/>
      <c r="Y227" s="40"/>
      <c r="Z227" s="40"/>
      <c r="AA227" s="40"/>
      <c r="AB227" s="40"/>
      <c r="AC227" s="40"/>
      <c r="AD227" s="40"/>
      <c r="AE227" s="16"/>
      <c r="AF227" s="16"/>
      <c r="AG227" s="16"/>
      <c r="AH227" s="16"/>
      <c r="AI227" s="16"/>
      <c r="AJ227" s="16"/>
    </row>
    <row r="228" spans="1:36" ht="50.25" customHeight="1">
      <c r="A228" s="18"/>
      <c r="B228" s="312" t="s">
        <v>10</v>
      </c>
      <c r="C228" s="323" t="s">
        <v>0</v>
      </c>
      <c r="D228" s="338" t="s">
        <v>162</v>
      </c>
      <c r="E228" s="232">
        <v>30000</v>
      </c>
      <c r="F228" s="232">
        <f>T228</f>
        <v>0</v>
      </c>
      <c r="G228" s="233"/>
      <c r="H228" s="233"/>
      <c r="I228" s="233"/>
      <c r="J228" s="233"/>
      <c r="K228" s="233"/>
      <c r="L228" s="233"/>
      <c r="M228" s="233"/>
      <c r="N228" s="233"/>
      <c r="O228" s="233"/>
      <c r="P228" s="233"/>
      <c r="Q228" s="233"/>
      <c r="R228" s="233"/>
      <c r="S228" s="233"/>
      <c r="T228" s="232">
        <f>H228+I228+J228</f>
        <v>0</v>
      </c>
      <c r="U228" s="233"/>
      <c r="V228" s="232">
        <f>E228-F228</f>
        <v>30000</v>
      </c>
      <c r="W228" s="232">
        <f>W232+W234</f>
        <v>0</v>
      </c>
      <c r="X228" s="40"/>
      <c r="Y228" s="40"/>
      <c r="Z228" s="40"/>
      <c r="AA228" s="40"/>
      <c r="AB228" s="40"/>
      <c r="AC228" s="40"/>
      <c r="AD228" s="40"/>
      <c r="AE228" s="16"/>
      <c r="AF228" s="16"/>
      <c r="AG228" s="16"/>
      <c r="AH228" s="16"/>
      <c r="AI228" s="16"/>
      <c r="AJ228" s="16"/>
    </row>
    <row r="229" spans="1:36" ht="49.5" customHeight="1">
      <c r="A229" s="78"/>
      <c r="B229" s="261" t="s">
        <v>75</v>
      </c>
      <c r="C229" s="272" t="s">
        <v>70</v>
      </c>
      <c r="D229" s="288"/>
      <c r="E229" s="212">
        <f>E230</f>
        <v>50000</v>
      </c>
      <c r="F229" s="226">
        <f t="shared" ref="F229:V229" si="141">F230</f>
        <v>0</v>
      </c>
      <c r="G229" s="226">
        <f t="shared" si="141"/>
        <v>0</v>
      </c>
      <c r="H229" s="226">
        <f t="shared" si="141"/>
        <v>0</v>
      </c>
      <c r="I229" s="226">
        <f t="shared" si="141"/>
        <v>0</v>
      </c>
      <c r="J229" s="226">
        <f t="shared" si="141"/>
        <v>0</v>
      </c>
      <c r="K229" s="226">
        <f t="shared" si="141"/>
        <v>0</v>
      </c>
      <c r="L229" s="226">
        <f t="shared" si="141"/>
        <v>0</v>
      </c>
      <c r="M229" s="226">
        <f t="shared" si="141"/>
        <v>0</v>
      </c>
      <c r="N229" s="226">
        <f t="shared" si="141"/>
        <v>0</v>
      </c>
      <c r="O229" s="226">
        <f t="shared" si="141"/>
        <v>0</v>
      </c>
      <c r="P229" s="226">
        <f t="shared" si="141"/>
        <v>0</v>
      </c>
      <c r="Q229" s="226">
        <f t="shared" si="141"/>
        <v>0</v>
      </c>
      <c r="R229" s="226">
        <f t="shared" si="141"/>
        <v>0</v>
      </c>
      <c r="S229" s="226">
        <f t="shared" si="141"/>
        <v>0</v>
      </c>
      <c r="T229" s="226">
        <f t="shared" si="141"/>
        <v>0</v>
      </c>
      <c r="U229" s="212">
        <f t="shared" si="141"/>
        <v>0</v>
      </c>
      <c r="V229" s="212">
        <f t="shared" si="141"/>
        <v>50000</v>
      </c>
      <c r="W229" s="186">
        <f t="shared" ref="W229:W242" si="142">U229*100/E229</f>
        <v>0</v>
      </c>
      <c r="X229" s="40"/>
      <c r="Y229" s="40"/>
      <c r="Z229" s="40"/>
      <c r="AA229" s="40"/>
      <c r="AB229" s="40"/>
      <c r="AC229" s="40"/>
      <c r="AD229" s="40"/>
      <c r="AE229" s="16"/>
      <c r="AF229" s="16"/>
      <c r="AG229" s="16"/>
      <c r="AH229" s="16"/>
      <c r="AI229" s="16"/>
      <c r="AJ229" s="16"/>
    </row>
    <row r="230" spans="1:36" ht="81.75" customHeight="1">
      <c r="A230" s="18"/>
      <c r="B230" s="259" t="s">
        <v>11</v>
      </c>
      <c r="C230" s="121" t="s">
        <v>45</v>
      </c>
      <c r="D230" s="267" t="s">
        <v>76</v>
      </c>
      <c r="E230" s="213">
        <v>50000</v>
      </c>
      <c r="F230" s="214">
        <f>G230+T230</f>
        <v>0</v>
      </c>
      <c r="G230" s="195"/>
      <c r="H230" s="230"/>
      <c r="I230" s="244"/>
      <c r="J230" s="244"/>
      <c r="K230" s="244"/>
      <c r="L230" s="220"/>
      <c r="M230" s="220"/>
      <c r="N230" s="220"/>
      <c r="O230" s="220"/>
      <c r="P230" s="220"/>
      <c r="Q230" s="220"/>
      <c r="R230" s="220"/>
      <c r="S230" s="220"/>
      <c r="T230" s="187">
        <f>H230+I230+J230+K230</f>
        <v>0</v>
      </c>
      <c r="U230" s="242"/>
      <c r="V230" s="186">
        <f>E230-F230</f>
        <v>50000</v>
      </c>
      <c r="W230" s="186">
        <f t="shared" si="142"/>
        <v>0</v>
      </c>
      <c r="X230" s="40"/>
      <c r="Y230" s="40"/>
      <c r="Z230" s="40"/>
      <c r="AA230" s="40"/>
      <c r="AB230" s="40"/>
      <c r="AC230" s="40"/>
      <c r="AD230" s="40"/>
      <c r="AE230" s="16"/>
      <c r="AF230" s="16"/>
      <c r="AG230" s="16"/>
      <c r="AH230" s="16"/>
      <c r="AI230" s="16"/>
      <c r="AJ230" s="16"/>
    </row>
    <row r="231" spans="1:36" ht="59.25" customHeight="1">
      <c r="A231" s="78"/>
      <c r="B231" s="261" t="s">
        <v>63</v>
      </c>
      <c r="C231" s="289" t="s">
        <v>23</v>
      </c>
      <c r="D231" s="288"/>
      <c r="E231" s="212">
        <f>E232</f>
        <v>30000</v>
      </c>
      <c r="F231" s="226">
        <f t="shared" ref="F231:V231" si="143">F232</f>
        <v>0</v>
      </c>
      <c r="G231" s="226">
        <f t="shared" si="143"/>
        <v>0</v>
      </c>
      <c r="H231" s="226">
        <f t="shared" si="143"/>
        <v>0</v>
      </c>
      <c r="I231" s="226">
        <f t="shared" si="143"/>
        <v>0</v>
      </c>
      <c r="J231" s="226">
        <f t="shared" si="143"/>
        <v>0</v>
      </c>
      <c r="K231" s="226">
        <f t="shared" si="143"/>
        <v>0</v>
      </c>
      <c r="L231" s="226">
        <f t="shared" si="143"/>
        <v>0</v>
      </c>
      <c r="M231" s="226">
        <f t="shared" si="143"/>
        <v>0</v>
      </c>
      <c r="N231" s="226">
        <f t="shared" si="143"/>
        <v>0</v>
      </c>
      <c r="O231" s="226">
        <f t="shared" si="143"/>
        <v>0</v>
      </c>
      <c r="P231" s="226">
        <f t="shared" si="143"/>
        <v>0</v>
      </c>
      <c r="Q231" s="226">
        <f t="shared" si="143"/>
        <v>0</v>
      </c>
      <c r="R231" s="226">
        <f t="shared" si="143"/>
        <v>0</v>
      </c>
      <c r="S231" s="226">
        <f t="shared" si="143"/>
        <v>0</v>
      </c>
      <c r="T231" s="226">
        <f t="shared" si="143"/>
        <v>0</v>
      </c>
      <c r="U231" s="212">
        <f t="shared" si="143"/>
        <v>0</v>
      </c>
      <c r="V231" s="212">
        <f t="shared" si="143"/>
        <v>30000</v>
      </c>
      <c r="W231" s="186">
        <f t="shared" si="142"/>
        <v>0</v>
      </c>
      <c r="X231" s="40"/>
      <c r="Y231" s="40"/>
      <c r="Z231" s="40"/>
      <c r="AA231" s="40"/>
      <c r="AB231" s="40"/>
      <c r="AC231" s="40"/>
      <c r="AD231" s="40"/>
      <c r="AE231" s="16"/>
      <c r="AF231" s="16"/>
      <c r="AG231" s="16"/>
      <c r="AH231" s="16"/>
      <c r="AI231" s="16"/>
      <c r="AJ231" s="16"/>
    </row>
    <row r="232" spans="1:36" ht="68.25" customHeight="1">
      <c r="A232" s="18"/>
      <c r="B232" s="260" t="s">
        <v>80</v>
      </c>
      <c r="C232" s="115" t="s">
        <v>16</v>
      </c>
      <c r="D232" s="122" t="s">
        <v>163</v>
      </c>
      <c r="E232" s="213">
        <v>30000</v>
      </c>
      <c r="F232" s="214">
        <f>G232+T232</f>
        <v>0</v>
      </c>
      <c r="G232" s="195"/>
      <c r="H232" s="230"/>
      <c r="I232" s="244"/>
      <c r="J232" s="244"/>
      <c r="K232" s="244"/>
      <c r="L232" s="220"/>
      <c r="M232" s="220"/>
      <c r="N232" s="220"/>
      <c r="O232" s="220"/>
      <c r="P232" s="220"/>
      <c r="Q232" s="220"/>
      <c r="R232" s="220"/>
      <c r="S232" s="220"/>
      <c r="T232" s="187">
        <f>H232+I232+J232</f>
        <v>0</v>
      </c>
      <c r="U232" s="242"/>
      <c r="V232" s="186">
        <f>E232-F232</f>
        <v>30000</v>
      </c>
      <c r="W232" s="186">
        <f t="shared" si="142"/>
        <v>0</v>
      </c>
      <c r="X232" s="40"/>
      <c r="Y232" s="40"/>
      <c r="Z232" s="40"/>
      <c r="AA232" s="40"/>
      <c r="AB232" s="40"/>
      <c r="AC232" s="40"/>
      <c r="AD232" s="40"/>
      <c r="AE232" s="16"/>
      <c r="AF232" s="16"/>
      <c r="AG232" s="16"/>
      <c r="AH232" s="16"/>
      <c r="AI232" s="16"/>
      <c r="AJ232" s="16"/>
    </row>
    <row r="233" spans="1:36" ht="100.5" customHeight="1">
      <c r="A233" s="78"/>
      <c r="B233" s="248" t="s">
        <v>94</v>
      </c>
      <c r="C233" s="308" t="s">
        <v>95</v>
      </c>
      <c r="D233" s="313"/>
      <c r="E233" s="212">
        <f>E234</f>
        <v>6500</v>
      </c>
      <c r="F233" s="212">
        <f t="shared" ref="F233:V233" si="144">F234</f>
        <v>0</v>
      </c>
      <c r="G233" s="212">
        <f t="shared" si="144"/>
        <v>0</v>
      </c>
      <c r="H233" s="212">
        <f t="shared" si="144"/>
        <v>0</v>
      </c>
      <c r="I233" s="212">
        <f t="shared" si="144"/>
        <v>0</v>
      </c>
      <c r="J233" s="212">
        <f t="shared" si="144"/>
        <v>0</v>
      </c>
      <c r="K233" s="212">
        <f t="shared" si="144"/>
        <v>0</v>
      </c>
      <c r="L233" s="212">
        <f t="shared" si="144"/>
        <v>0</v>
      </c>
      <c r="M233" s="212">
        <f t="shared" si="144"/>
        <v>0</v>
      </c>
      <c r="N233" s="212">
        <f t="shared" si="144"/>
        <v>0</v>
      </c>
      <c r="O233" s="212">
        <f t="shared" si="144"/>
        <v>0</v>
      </c>
      <c r="P233" s="212">
        <f t="shared" si="144"/>
        <v>0</v>
      </c>
      <c r="Q233" s="212">
        <f t="shared" si="144"/>
        <v>0</v>
      </c>
      <c r="R233" s="212">
        <f t="shared" si="144"/>
        <v>0</v>
      </c>
      <c r="S233" s="212">
        <f t="shared" si="144"/>
        <v>0</v>
      </c>
      <c r="T233" s="212">
        <f t="shared" si="144"/>
        <v>0</v>
      </c>
      <c r="U233" s="212">
        <f t="shared" si="144"/>
        <v>0</v>
      </c>
      <c r="V233" s="212">
        <f t="shared" si="144"/>
        <v>6500</v>
      </c>
      <c r="W233" s="186">
        <f t="shared" si="142"/>
        <v>0</v>
      </c>
      <c r="X233" s="40"/>
      <c r="Y233" s="40"/>
      <c r="Z233" s="40"/>
      <c r="AA233" s="40"/>
      <c r="AB233" s="40"/>
      <c r="AC233" s="40"/>
      <c r="AD233" s="40"/>
      <c r="AE233" s="16"/>
      <c r="AF233" s="16"/>
      <c r="AG233" s="16"/>
      <c r="AH233" s="16"/>
      <c r="AI233" s="16"/>
      <c r="AJ233" s="16"/>
    </row>
    <row r="234" spans="1:36" ht="68.25" customHeight="1">
      <c r="A234" s="18"/>
      <c r="B234" s="260" t="s">
        <v>80</v>
      </c>
      <c r="C234" s="115" t="s">
        <v>16</v>
      </c>
      <c r="D234" s="122" t="s">
        <v>164</v>
      </c>
      <c r="E234" s="213">
        <v>6500</v>
      </c>
      <c r="F234" s="182">
        <f>G234+T234</f>
        <v>0</v>
      </c>
      <c r="G234" s="195"/>
      <c r="H234" s="230"/>
      <c r="I234" s="244"/>
      <c r="J234" s="244"/>
      <c r="K234" s="244"/>
      <c r="L234" s="220"/>
      <c r="M234" s="220"/>
      <c r="N234" s="220"/>
      <c r="O234" s="220"/>
      <c r="P234" s="220"/>
      <c r="Q234" s="220"/>
      <c r="R234" s="220"/>
      <c r="S234" s="220"/>
      <c r="T234" s="187">
        <f>H232+I232</f>
        <v>0</v>
      </c>
      <c r="U234" s="242"/>
      <c r="V234" s="186">
        <f>E234-F234</f>
        <v>6500</v>
      </c>
      <c r="W234" s="186">
        <f t="shared" si="142"/>
        <v>0</v>
      </c>
      <c r="X234" s="40"/>
      <c r="Y234" s="40"/>
      <c r="Z234" s="40"/>
      <c r="AA234" s="40"/>
      <c r="AB234" s="40"/>
      <c r="AC234" s="40"/>
      <c r="AD234" s="40"/>
      <c r="AE234" s="16"/>
      <c r="AF234" s="16"/>
      <c r="AG234" s="16"/>
      <c r="AH234" s="16"/>
      <c r="AI234" s="16"/>
      <c r="AJ234" s="16"/>
    </row>
    <row r="235" spans="1:36" ht="114" customHeight="1">
      <c r="A235" s="129"/>
      <c r="B235" s="137">
        <v>37</v>
      </c>
      <c r="C235" s="255" t="s">
        <v>166</v>
      </c>
      <c r="D235" s="136" t="s">
        <v>8</v>
      </c>
      <c r="E235" s="204">
        <f>E236+E238</f>
        <v>52500</v>
      </c>
      <c r="F235" s="204">
        <f t="shared" ref="F235:V235" si="145">F236+F238</f>
        <v>0</v>
      </c>
      <c r="G235" s="204">
        <f t="shared" si="145"/>
        <v>0</v>
      </c>
      <c r="H235" s="204">
        <f t="shared" si="145"/>
        <v>0</v>
      </c>
      <c r="I235" s="204">
        <f t="shared" si="145"/>
        <v>0</v>
      </c>
      <c r="J235" s="204">
        <f t="shared" si="145"/>
        <v>0</v>
      </c>
      <c r="K235" s="204">
        <f t="shared" si="145"/>
        <v>0</v>
      </c>
      <c r="L235" s="204">
        <f t="shared" si="145"/>
        <v>0</v>
      </c>
      <c r="M235" s="204">
        <f t="shared" si="145"/>
        <v>0</v>
      </c>
      <c r="N235" s="204">
        <f t="shared" si="145"/>
        <v>0</v>
      </c>
      <c r="O235" s="204">
        <f t="shared" si="145"/>
        <v>0</v>
      </c>
      <c r="P235" s="204">
        <f t="shared" si="145"/>
        <v>0</v>
      </c>
      <c r="Q235" s="204">
        <f t="shared" si="145"/>
        <v>0</v>
      </c>
      <c r="R235" s="204">
        <f t="shared" si="145"/>
        <v>0</v>
      </c>
      <c r="S235" s="204">
        <f t="shared" si="145"/>
        <v>0</v>
      </c>
      <c r="T235" s="204">
        <f t="shared" si="145"/>
        <v>0</v>
      </c>
      <c r="U235" s="204">
        <f t="shared" si="145"/>
        <v>0</v>
      </c>
      <c r="V235" s="204">
        <f t="shared" si="145"/>
        <v>52500</v>
      </c>
      <c r="W235" s="186">
        <f t="shared" si="142"/>
        <v>0</v>
      </c>
      <c r="X235" s="40"/>
      <c r="Y235" s="40"/>
      <c r="Z235" s="40"/>
      <c r="AA235" s="40"/>
      <c r="AB235" s="40"/>
      <c r="AC235" s="40"/>
      <c r="AD235" s="40"/>
      <c r="AE235" s="16"/>
      <c r="AF235" s="16"/>
      <c r="AG235" s="16"/>
      <c r="AH235" s="16"/>
      <c r="AI235" s="16"/>
      <c r="AJ235" s="16"/>
    </row>
    <row r="236" spans="1:36" ht="75.75" customHeight="1">
      <c r="A236" s="64"/>
      <c r="B236" s="65" t="s">
        <v>48</v>
      </c>
      <c r="C236" s="87" t="s">
        <v>22</v>
      </c>
      <c r="D236" s="67"/>
      <c r="E236" s="205">
        <f>E237</f>
        <v>20000</v>
      </c>
      <c r="F236" s="205">
        <f t="shared" ref="F236:V236" si="146">F237</f>
        <v>0</v>
      </c>
      <c r="G236" s="205">
        <f t="shared" si="146"/>
        <v>0</v>
      </c>
      <c r="H236" s="206">
        <f t="shared" si="146"/>
        <v>0</v>
      </c>
      <c r="I236" s="206">
        <f t="shared" si="146"/>
        <v>0</v>
      </c>
      <c r="J236" s="206">
        <f t="shared" si="146"/>
        <v>0</v>
      </c>
      <c r="K236" s="206">
        <f t="shared" si="146"/>
        <v>0</v>
      </c>
      <c r="L236" s="206">
        <f t="shared" si="146"/>
        <v>0</v>
      </c>
      <c r="M236" s="206">
        <f t="shared" si="146"/>
        <v>0</v>
      </c>
      <c r="N236" s="206">
        <f t="shared" si="146"/>
        <v>0</v>
      </c>
      <c r="O236" s="206">
        <f t="shared" si="146"/>
        <v>0</v>
      </c>
      <c r="P236" s="206">
        <f t="shared" si="146"/>
        <v>0</v>
      </c>
      <c r="Q236" s="206">
        <f t="shared" si="146"/>
        <v>0</v>
      </c>
      <c r="R236" s="206">
        <f t="shared" si="146"/>
        <v>0</v>
      </c>
      <c r="S236" s="206">
        <f t="shared" si="146"/>
        <v>0</v>
      </c>
      <c r="T236" s="205">
        <f t="shared" si="146"/>
        <v>0</v>
      </c>
      <c r="U236" s="205">
        <f t="shared" si="146"/>
        <v>0</v>
      </c>
      <c r="V236" s="205">
        <f t="shared" si="146"/>
        <v>20000</v>
      </c>
      <c r="W236" s="186">
        <f t="shared" si="142"/>
        <v>0</v>
      </c>
      <c r="X236" s="40"/>
      <c r="Y236" s="40"/>
      <c r="Z236" s="40"/>
      <c r="AA236" s="40"/>
      <c r="AB236" s="40"/>
      <c r="AC236" s="40"/>
      <c r="AD236" s="40"/>
      <c r="AE236" s="16"/>
      <c r="AF236" s="16"/>
      <c r="AG236" s="16"/>
      <c r="AH236" s="16"/>
      <c r="AI236" s="16"/>
      <c r="AJ236" s="16"/>
    </row>
    <row r="237" spans="1:36" ht="57.75" customHeight="1">
      <c r="A237" s="43"/>
      <c r="B237" s="57">
        <v>3110</v>
      </c>
      <c r="C237" s="19" t="s">
        <v>1</v>
      </c>
      <c r="D237" s="92" t="s">
        <v>165</v>
      </c>
      <c r="E237" s="207">
        <v>20000</v>
      </c>
      <c r="F237" s="201">
        <f>G237+T237</f>
        <v>0</v>
      </c>
      <c r="G237" s="187"/>
      <c r="H237" s="228"/>
      <c r="I237" s="184"/>
      <c r="J237" s="184"/>
      <c r="K237" s="184"/>
      <c r="L237" s="187"/>
      <c r="M237" s="187"/>
      <c r="N237" s="187"/>
      <c r="O237" s="187"/>
      <c r="P237" s="187"/>
      <c r="Q237" s="187"/>
      <c r="R237" s="187"/>
      <c r="S237" s="187"/>
      <c r="T237" s="187">
        <f>H237+I237+J237+K237+L237+M237+N237+O237+P237+Q237+R237+S237</f>
        <v>0</v>
      </c>
      <c r="U237" s="180"/>
      <c r="V237" s="186">
        <f>E237-F237</f>
        <v>20000</v>
      </c>
      <c r="W237" s="186">
        <f t="shared" si="142"/>
        <v>0</v>
      </c>
      <c r="X237" s="40"/>
      <c r="Y237" s="40"/>
      <c r="Z237" s="40"/>
      <c r="AA237" s="40"/>
      <c r="AB237" s="40"/>
      <c r="AC237" s="40"/>
      <c r="AD237" s="40"/>
      <c r="AE237" s="16"/>
      <c r="AF237" s="16"/>
      <c r="AG237" s="16"/>
      <c r="AH237" s="16"/>
      <c r="AI237" s="16"/>
      <c r="AJ237" s="16"/>
    </row>
    <row r="238" spans="1:36" ht="36.75" customHeight="1">
      <c r="A238" s="78"/>
      <c r="B238" s="86">
        <v>3717520</v>
      </c>
      <c r="C238" s="272" t="s">
        <v>70</v>
      </c>
      <c r="D238" s="281"/>
      <c r="E238" s="212">
        <f>E239</f>
        <v>32500</v>
      </c>
      <c r="F238" s="212">
        <f t="shared" ref="F238:V238" si="147">F239</f>
        <v>0</v>
      </c>
      <c r="G238" s="212">
        <f t="shared" si="147"/>
        <v>0</v>
      </c>
      <c r="H238" s="212">
        <f t="shared" si="147"/>
        <v>0</v>
      </c>
      <c r="I238" s="212">
        <f t="shared" si="147"/>
        <v>0</v>
      </c>
      <c r="J238" s="212">
        <f t="shared" si="147"/>
        <v>0</v>
      </c>
      <c r="K238" s="212">
        <f t="shared" si="147"/>
        <v>0</v>
      </c>
      <c r="L238" s="212">
        <f t="shared" si="147"/>
        <v>0</v>
      </c>
      <c r="M238" s="212">
        <f t="shared" si="147"/>
        <v>0</v>
      </c>
      <c r="N238" s="212">
        <f t="shared" si="147"/>
        <v>0</v>
      </c>
      <c r="O238" s="212">
        <f t="shared" si="147"/>
        <v>0</v>
      </c>
      <c r="P238" s="212">
        <f t="shared" si="147"/>
        <v>0</v>
      </c>
      <c r="Q238" s="212">
        <f t="shared" si="147"/>
        <v>0</v>
      </c>
      <c r="R238" s="212">
        <f t="shared" si="147"/>
        <v>0</v>
      </c>
      <c r="S238" s="212">
        <f t="shared" si="147"/>
        <v>0</v>
      </c>
      <c r="T238" s="212">
        <f t="shared" si="147"/>
        <v>0</v>
      </c>
      <c r="U238" s="212">
        <f t="shared" si="147"/>
        <v>0</v>
      </c>
      <c r="V238" s="212">
        <f t="shared" si="147"/>
        <v>32500</v>
      </c>
      <c r="W238" s="186">
        <f t="shared" si="142"/>
        <v>0</v>
      </c>
      <c r="X238" s="40"/>
      <c r="Y238" s="40"/>
      <c r="Z238" s="40"/>
      <c r="AA238" s="40"/>
      <c r="AB238" s="40"/>
      <c r="AC238" s="40"/>
      <c r="AD238" s="40"/>
      <c r="AE238" s="16"/>
      <c r="AF238" s="16"/>
      <c r="AG238" s="16"/>
      <c r="AH238" s="16"/>
      <c r="AI238" s="16"/>
      <c r="AJ238" s="16"/>
    </row>
    <row r="239" spans="1:36" ht="57.75" customHeight="1">
      <c r="A239" s="43"/>
      <c r="B239" s="57">
        <v>3110</v>
      </c>
      <c r="C239" s="121" t="s">
        <v>45</v>
      </c>
      <c r="D239" s="267" t="s">
        <v>77</v>
      </c>
      <c r="E239" s="207">
        <v>32500</v>
      </c>
      <c r="F239" s="201">
        <f>G239+T239</f>
        <v>0</v>
      </c>
      <c r="G239" s="187"/>
      <c r="H239" s="228"/>
      <c r="I239" s="184"/>
      <c r="J239" s="184"/>
      <c r="K239" s="184"/>
      <c r="L239" s="187"/>
      <c r="M239" s="187"/>
      <c r="N239" s="187"/>
      <c r="O239" s="187"/>
      <c r="P239" s="187"/>
      <c r="Q239" s="187"/>
      <c r="R239" s="187"/>
      <c r="S239" s="187"/>
      <c r="T239" s="187">
        <f>H239+I239+J239</f>
        <v>0</v>
      </c>
      <c r="U239" s="180"/>
      <c r="V239" s="186">
        <f>E239-F239</f>
        <v>32500</v>
      </c>
      <c r="W239" s="186">
        <f t="shared" si="142"/>
        <v>0</v>
      </c>
      <c r="X239" s="40"/>
      <c r="Y239" s="40"/>
      <c r="Z239" s="40"/>
      <c r="AA239" s="40"/>
      <c r="AB239" s="40"/>
      <c r="AC239" s="40"/>
      <c r="AD239" s="40"/>
      <c r="AE239" s="16"/>
      <c r="AF239" s="16"/>
      <c r="AG239" s="16"/>
      <c r="AH239" s="16"/>
      <c r="AI239" s="16"/>
      <c r="AJ239" s="16"/>
    </row>
    <row r="240" spans="1:36" ht="51" customHeight="1">
      <c r="A240" s="138"/>
      <c r="B240" s="141"/>
      <c r="C240" s="140"/>
      <c r="D240" s="345" t="s">
        <v>14</v>
      </c>
      <c r="E240" s="203">
        <f t="shared" ref="E240:U240" si="148">E42+E79+E113+E137+E155+E235+E127+E225</f>
        <v>68604836.409999996</v>
      </c>
      <c r="F240" s="203">
        <f t="shared" si="148"/>
        <v>218920</v>
      </c>
      <c r="G240" s="203">
        <f t="shared" si="148"/>
        <v>353920</v>
      </c>
      <c r="H240" s="203">
        <f t="shared" si="148"/>
        <v>0</v>
      </c>
      <c r="I240" s="203">
        <f t="shared" si="148"/>
        <v>0</v>
      </c>
      <c r="J240" s="203">
        <f t="shared" si="148"/>
        <v>0</v>
      </c>
      <c r="K240" s="203">
        <f t="shared" si="148"/>
        <v>0</v>
      </c>
      <c r="L240" s="203">
        <f t="shared" si="148"/>
        <v>0</v>
      </c>
      <c r="M240" s="203">
        <f t="shared" si="148"/>
        <v>0</v>
      </c>
      <c r="N240" s="203">
        <f t="shared" si="148"/>
        <v>0</v>
      </c>
      <c r="O240" s="203">
        <f t="shared" si="148"/>
        <v>0</v>
      </c>
      <c r="P240" s="203">
        <f t="shared" si="148"/>
        <v>0</v>
      </c>
      <c r="Q240" s="203">
        <f t="shared" si="148"/>
        <v>0</v>
      </c>
      <c r="R240" s="203">
        <f t="shared" si="148"/>
        <v>0</v>
      </c>
      <c r="S240" s="203">
        <f t="shared" si="148"/>
        <v>0</v>
      </c>
      <c r="T240" s="203">
        <f t="shared" si="148"/>
        <v>0</v>
      </c>
      <c r="U240" s="203">
        <f t="shared" si="148"/>
        <v>146730</v>
      </c>
      <c r="V240" s="203">
        <f>V42+V79+V113+V137+V155+V235+V127+V225</f>
        <v>68385916.409999996</v>
      </c>
      <c r="W240" s="186">
        <f t="shared" si="142"/>
        <v>0.2138770496049347</v>
      </c>
      <c r="X240" s="74"/>
      <c r="Y240" s="74"/>
      <c r="Z240" s="74"/>
      <c r="AA240" s="74"/>
      <c r="AB240" s="74"/>
      <c r="AC240" s="74"/>
      <c r="AD240" s="74"/>
      <c r="AE240" s="16"/>
      <c r="AF240" s="16"/>
      <c r="AG240" s="16"/>
      <c r="AH240" s="16"/>
      <c r="AI240" s="16"/>
      <c r="AJ240" s="16"/>
    </row>
    <row r="241" spans="1:36" ht="54" customHeight="1">
      <c r="A241" s="88"/>
      <c r="B241" s="89"/>
      <c r="C241" s="90"/>
      <c r="D241" s="344" t="s">
        <v>15</v>
      </c>
      <c r="E241" s="245">
        <f t="shared" ref="E241:V241" si="149">E41+E240</f>
        <v>72317316.5</v>
      </c>
      <c r="F241" s="245">
        <f t="shared" si="149"/>
        <v>218920</v>
      </c>
      <c r="G241" s="245">
        <f t="shared" si="149"/>
        <v>353920</v>
      </c>
      <c r="H241" s="245">
        <f t="shared" si="149"/>
        <v>0</v>
      </c>
      <c r="I241" s="245">
        <f t="shared" si="149"/>
        <v>0</v>
      </c>
      <c r="J241" s="245">
        <f t="shared" si="149"/>
        <v>0</v>
      </c>
      <c r="K241" s="245">
        <f t="shared" si="149"/>
        <v>0</v>
      </c>
      <c r="L241" s="245">
        <f t="shared" si="149"/>
        <v>0</v>
      </c>
      <c r="M241" s="245">
        <f t="shared" si="149"/>
        <v>0</v>
      </c>
      <c r="N241" s="245">
        <f t="shared" si="149"/>
        <v>0</v>
      </c>
      <c r="O241" s="245">
        <f t="shared" si="149"/>
        <v>0</v>
      </c>
      <c r="P241" s="245">
        <f t="shared" si="149"/>
        <v>0</v>
      </c>
      <c r="Q241" s="245">
        <f t="shared" si="149"/>
        <v>0</v>
      </c>
      <c r="R241" s="245">
        <f t="shared" si="149"/>
        <v>0</v>
      </c>
      <c r="S241" s="245">
        <f t="shared" si="149"/>
        <v>0</v>
      </c>
      <c r="T241" s="245">
        <f t="shared" si="149"/>
        <v>0</v>
      </c>
      <c r="U241" s="245">
        <f t="shared" si="149"/>
        <v>146730</v>
      </c>
      <c r="V241" s="245">
        <f t="shared" si="149"/>
        <v>72098396.5</v>
      </c>
      <c r="W241" s="186">
        <f t="shared" si="142"/>
        <v>0.20289746232494674</v>
      </c>
      <c r="X241" s="74"/>
      <c r="Y241" s="74"/>
      <c r="Z241" s="74"/>
      <c r="AA241" s="74"/>
      <c r="AB241" s="74"/>
      <c r="AC241" s="74"/>
      <c r="AD241" s="74"/>
      <c r="AE241" s="16"/>
      <c r="AF241" s="16"/>
      <c r="AG241" s="16"/>
      <c r="AH241" s="16"/>
      <c r="AI241" s="16"/>
      <c r="AJ241" s="16"/>
    </row>
    <row r="242" spans="1:36" ht="56.25" customHeight="1">
      <c r="A242" s="88"/>
      <c r="B242" s="342"/>
      <c r="C242" s="343"/>
      <c r="D242" s="344" t="s">
        <v>169</v>
      </c>
      <c r="E242" s="347">
        <f>E241-E243</f>
        <v>71387899</v>
      </c>
      <c r="F242" s="347">
        <f t="shared" ref="F242:V242" si="150">F241-F243</f>
        <v>218920</v>
      </c>
      <c r="G242" s="347">
        <f t="shared" si="150"/>
        <v>353920</v>
      </c>
      <c r="H242" s="347">
        <f t="shared" si="150"/>
        <v>0</v>
      </c>
      <c r="I242" s="347">
        <f t="shared" si="150"/>
        <v>0</v>
      </c>
      <c r="J242" s="347">
        <f t="shared" si="150"/>
        <v>0</v>
      </c>
      <c r="K242" s="347">
        <f t="shared" si="150"/>
        <v>0</v>
      </c>
      <c r="L242" s="347">
        <f t="shared" si="150"/>
        <v>0</v>
      </c>
      <c r="M242" s="347">
        <f t="shared" si="150"/>
        <v>0</v>
      </c>
      <c r="N242" s="347">
        <f t="shared" si="150"/>
        <v>0</v>
      </c>
      <c r="O242" s="347">
        <f t="shared" si="150"/>
        <v>0</v>
      </c>
      <c r="P242" s="347">
        <f t="shared" si="150"/>
        <v>0</v>
      </c>
      <c r="Q242" s="347">
        <f t="shared" si="150"/>
        <v>0</v>
      </c>
      <c r="R242" s="347">
        <f t="shared" si="150"/>
        <v>0</v>
      </c>
      <c r="S242" s="347">
        <f t="shared" si="150"/>
        <v>0</v>
      </c>
      <c r="T242" s="347">
        <f t="shared" si="150"/>
        <v>0</v>
      </c>
      <c r="U242" s="347">
        <f t="shared" si="150"/>
        <v>146730</v>
      </c>
      <c r="V242" s="347">
        <f t="shared" si="150"/>
        <v>71303979</v>
      </c>
      <c r="W242" s="186">
        <f t="shared" si="142"/>
        <v>0.20553903680510335</v>
      </c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1:36" ht="49.5" customHeight="1">
      <c r="A243" s="43"/>
      <c r="B243" s="41"/>
      <c r="C243" s="44"/>
      <c r="D243" s="340" t="s">
        <v>168</v>
      </c>
      <c r="E243" s="348">
        <f>E244+E245+E246+E247</f>
        <v>929417.5</v>
      </c>
      <c r="F243" s="346"/>
      <c r="G243" s="346"/>
      <c r="H243" s="346"/>
      <c r="I243" s="346"/>
      <c r="J243" s="346"/>
      <c r="K243" s="346"/>
      <c r="L243" s="346"/>
      <c r="M243" s="346"/>
      <c r="N243" s="346"/>
      <c r="O243" s="346"/>
      <c r="P243" s="346"/>
      <c r="Q243" s="346"/>
      <c r="R243" s="346"/>
      <c r="S243" s="346"/>
      <c r="T243" s="346"/>
      <c r="U243" s="346"/>
      <c r="V243" s="350">
        <f>V244+V245+V246</f>
        <v>794417.5</v>
      </c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1:36" ht="78" customHeight="1">
      <c r="A244" s="43"/>
      <c r="B244" s="46"/>
      <c r="C244" s="341" t="s">
        <v>170</v>
      </c>
      <c r="D244" s="122" t="s">
        <v>127</v>
      </c>
      <c r="E244" s="349">
        <v>124780</v>
      </c>
      <c r="F244" s="17"/>
      <c r="G244" s="17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81">
        <f>E244-F244</f>
        <v>124780</v>
      </c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1:36" ht="78" customHeight="1">
      <c r="A245" s="43"/>
      <c r="B245" s="46"/>
      <c r="C245" s="341" t="s">
        <v>191</v>
      </c>
      <c r="D245" s="157" t="s">
        <v>183</v>
      </c>
      <c r="E245" s="364">
        <v>135000</v>
      </c>
      <c r="F245" s="366">
        <v>135000</v>
      </c>
      <c r="G245" s="17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81">
        <f t="shared" ref="V245:V246" si="151">E245-F245</f>
        <v>0</v>
      </c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1:36" ht="103.5" customHeight="1">
      <c r="A246" s="43"/>
      <c r="B246" s="46"/>
      <c r="C246" s="341" t="s">
        <v>193</v>
      </c>
      <c r="D246" s="157" t="s">
        <v>177</v>
      </c>
      <c r="E246" s="349">
        <v>669637.5</v>
      </c>
      <c r="F246" s="17"/>
      <c r="G246" s="17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81">
        <f t="shared" si="151"/>
        <v>669637.5</v>
      </c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1:36" ht="78" hidden="1" customHeight="1">
      <c r="A247" s="43"/>
      <c r="B247" s="46"/>
      <c r="C247" s="341"/>
      <c r="D247" s="122"/>
      <c r="E247" s="349"/>
      <c r="F247" s="17"/>
      <c r="G247" s="17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81">
        <f>E247-F247</f>
        <v>0</v>
      </c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</row>
    <row r="248" spans="1:36" ht="22.5" hidden="1" customHeight="1">
      <c r="A248" s="43"/>
      <c r="B248" s="41"/>
      <c r="C248" s="50"/>
      <c r="D248" s="8"/>
      <c r="E248" s="348"/>
      <c r="F248" s="17"/>
      <c r="G248" s="17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</row>
    <row r="249" spans="1:36" ht="15" hidden="1" customHeight="1">
      <c r="A249" s="43"/>
      <c r="B249" s="46"/>
      <c r="C249" s="49"/>
      <c r="D249" s="8"/>
      <c r="E249" s="349"/>
      <c r="F249" s="17"/>
      <c r="G249" s="17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</row>
    <row r="250" spans="1:36" ht="17.25" hidden="1" customHeight="1">
      <c r="A250" s="43"/>
      <c r="B250" s="41"/>
      <c r="C250" s="50"/>
      <c r="D250" s="8"/>
      <c r="E250" s="348"/>
      <c r="F250" s="17"/>
      <c r="G250" s="17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</row>
    <row r="251" spans="1:36" ht="25.5" hidden="1" customHeight="1">
      <c r="A251" s="43"/>
      <c r="B251" s="46"/>
      <c r="C251" s="49"/>
      <c r="D251" s="8"/>
      <c r="E251" s="10"/>
      <c r="F251" s="17"/>
      <c r="G251" s="17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</row>
    <row r="252" spans="1:36" ht="22.5" hidden="1" customHeight="1">
      <c r="A252" s="43"/>
      <c r="B252" s="41"/>
      <c r="C252" s="51"/>
      <c r="D252" s="9"/>
      <c r="E252" s="14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</row>
    <row r="253" spans="1:36" ht="15" hidden="1" customHeight="1">
      <c r="A253" s="18"/>
      <c r="B253" s="29"/>
      <c r="C253" s="24"/>
      <c r="D253" s="9"/>
      <c r="E253" s="14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</row>
    <row r="254" spans="1:36" ht="21" hidden="1" customHeight="1">
      <c r="A254" s="18"/>
      <c r="B254" s="21"/>
      <c r="C254" s="22"/>
      <c r="D254" s="9"/>
      <c r="E254" s="11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</row>
    <row r="255" spans="1:36" ht="36.75" hidden="1" customHeight="1">
      <c r="A255" s="18"/>
      <c r="B255" s="21"/>
      <c r="C255" s="19"/>
      <c r="D255" s="9"/>
      <c r="E255" s="11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1:36" ht="32.25" hidden="1" customHeight="1">
      <c r="A256" s="18"/>
      <c r="B256" s="29"/>
      <c r="C256" s="24"/>
      <c r="D256" s="9"/>
      <c r="E256" s="14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</row>
    <row r="257" spans="1:36" ht="113.25" hidden="1" customHeight="1">
      <c r="A257" s="18"/>
      <c r="B257" s="21"/>
      <c r="C257" s="341"/>
      <c r="D257" s="157"/>
      <c r="E257" s="363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</row>
    <row r="258" spans="1:36" ht="21.75" customHeight="1">
      <c r="A258" s="18"/>
      <c r="B258" s="21"/>
      <c r="C258" s="19"/>
      <c r="D258" s="9"/>
      <c r="E258" s="11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</row>
    <row r="259" spans="1:36" ht="19.5" customHeight="1">
      <c r="A259" s="18"/>
      <c r="B259" s="29"/>
      <c r="C259" s="23"/>
      <c r="D259" s="9"/>
      <c r="E259" s="14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</row>
    <row r="260" spans="1:36" ht="21.75" customHeight="1">
      <c r="A260" s="18"/>
      <c r="B260" s="21"/>
      <c r="C260" s="19"/>
      <c r="D260" s="9"/>
      <c r="E260" s="11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</row>
    <row r="261" spans="1:36" ht="21.75" customHeight="1">
      <c r="A261" s="43"/>
      <c r="B261" s="41"/>
      <c r="C261" s="48"/>
      <c r="D261" s="9"/>
      <c r="E261" s="14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</row>
    <row r="262" spans="1:36" ht="21.75" customHeight="1">
      <c r="A262" s="43"/>
      <c r="B262" s="46"/>
      <c r="C262" s="49"/>
      <c r="D262" s="9"/>
      <c r="E262" s="11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</row>
    <row r="263" spans="1:36" ht="32.25" customHeight="1">
      <c r="A263" s="43"/>
      <c r="B263" s="56"/>
      <c r="C263" s="48"/>
      <c r="D263" s="9"/>
      <c r="E263" s="14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</row>
    <row r="264" spans="1:36" ht="22.5" customHeight="1">
      <c r="A264" s="43"/>
      <c r="B264" s="56"/>
      <c r="C264" s="52"/>
      <c r="D264" s="9"/>
      <c r="E264" s="14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</row>
    <row r="265" spans="1:36" ht="22.5" customHeight="1">
      <c r="A265" s="43"/>
      <c r="B265" s="57"/>
      <c r="C265" s="47"/>
      <c r="D265" s="9"/>
      <c r="E265" s="11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</row>
    <row r="266" spans="1:36" ht="33.75" customHeight="1">
      <c r="A266" s="43"/>
      <c r="B266" s="58"/>
      <c r="C266" s="44"/>
      <c r="D266" s="9"/>
      <c r="E266" s="12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</row>
    <row r="267" spans="1:36" ht="20.25">
      <c r="A267" s="43"/>
      <c r="B267" s="58"/>
      <c r="C267" s="53"/>
      <c r="D267" s="9"/>
      <c r="E267" s="12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</row>
    <row r="268" spans="1:36" ht="25.5" customHeight="1">
      <c r="A268" s="43"/>
      <c r="B268" s="59"/>
      <c r="C268" s="54"/>
      <c r="D268" s="8"/>
      <c r="E268" s="10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</row>
    <row r="269" spans="1:36" ht="25.5" customHeight="1">
      <c r="A269" s="43"/>
      <c r="B269" s="60"/>
      <c r="C269" s="53"/>
      <c r="D269" s="8"/>
      <c r="E269" s="12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</row>
    <row r="270" spans="1:36" ht="33" customHeight="1">
      <c r="A270" s="43"/>
      <c r="B270" s="59"/>
      <c r="C270" s="49"/>
      <c r="D270" s="8"/>
      <c r="E270" s="10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</row>
    <row r="271" spans="1:36" ht="21" customHeight="1">
      <c r="A271" s="43"/>
      <c r="B271" s="61"/>
      <c r="C271" s="47"/>
      <c r="D271" s="34"/>
      <c r="E271" s="11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</row>
    <row r="272" spans="1:36" ht="22.5" customHeight="1">
      <c r="A272" s="43"/>
      <c r="B272" s="60"/>
      <c r="C272" s="50"/>
      <c r="D272" s="34"/>
      <c r="E272" s="14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</row>
    <row r="273" spans="1:36" ht="20.25">
      <c r="A273" s="43"/>
      <c r="B273" s="59"/>
      <c r="C273" s="49"/>
      <c r="D273" s="13"/>
      <c r="E273" s="11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</row>
    <row r="274" spans="1:36" ht="36.75" customHeight="1">
      <c r="A274" s="43"/>
      <c r="B274" s="41"/>
      <c r="C274" s="55"/>
      <c r="D274" s="13"/>
      <c r="E274" s="14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</row>
    <row r="275" spans="1:36" ht="23.25" customHeight="1">
      <c r="A275" s="43"/>
      <c r="B275" s="62"/>
      <c r="C275" s="44"/>
      <c r="D275" s="13"/>
      <c r="E275" s="14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</row>
    <row r="276" spans="1:36" ht="31.5" customHeight="1">
      <c r="A276" s="43"/>
      <c r="B276" s="46"/>
      <c r="C276" s="22"/>
      <c r="D276" s="13"/>
      <c r="E276" s="11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</row>
    <row r="277" spans="1:36" ht="20.25">
      <c r="A277" s="43"/>
      <c r="B277" s="59"/>
      <c r="C277" s="24"/>
      <c r="D277" s="33"/>
      <c r="E277" s="14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</row>
    <row r="278" spans="1:36" ht="20.25">
      <c r="A278" s="43"/>
      <c r="B278" s="59"/>
      <c r="C278" s="22"/>
      <c r="D278" s="33"/>
      <c r="E278" s="14"/>
      <c r="F278" s="30"/>
      <c r="G278" s="30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</row>
    <row r="279" spans="1:36" s="31" customFormat="1" ht="15.75">
      <c r="B279" s="25"/>
      <c r="C279" s="26"/>
      <c r="D279" s="27"/>
      <c r="E279" s="28"/>
    </row>
    <row r="280" spans="1:36" s="31" customFormat="1" ht="15.75">
      <c r="B280" s="25"/>
      <c r="C280" s="26"/>
      <c r="D280" s="27"/>
      <c r="E280" s="28"/>
    </row>
    <row r="281" spans="1:36" s="31" customFormat="1" ht="20.25">
      <c r="B281" s="25"/>
      <c r="C281" s="36"/>
      <c r="D281" s="37"/>
      <c r="E281" s="32"/>
    </row>
    <row r="282" spans="1:36" ht="18.75">
      <c r="B282" s="5"/>
      <c r="C282" s="1"/>
      <c r="D282" s="1"/>
      <c r="E282" s="3"/>
    </row>
    <row r="283" spans="1:36" ht="18.75">
      <c r="B283" s="5"/>
      <c r="C283" s="1"/>
      <c r="D283" s="1"/>
      <c r="E283" s="3"/>
    </row>
    <row r="284" spans="1:36" ht="18.75">
      <c r="B284" s="5"/>
      <c r="C284" s="1"/>
      <c r="D284" s="1"/>
      <c r="E284" s="3"/>
    </row>
    <row r="285" spans="1:36" ht="18.75">
      <c r="B285" s="5"/>
      <c r="C285" s="1"/>
      <c r="D285" s="1"/>
      <c r="E285" s="3"/>
    </row>
    <row r="286" spans="1:36" ht="18.75">
      <c r="B286" s="5"/>
      <c r="C286" s="1"/>
      <c r="D286" s="1"/>
      <c r="E286" s="15"/>
    </row>
    <row r="287" spans="1:36" ht="18.75">
      <c r="B287" s="5"/>
      <c r="C287" s="1"/>
      <c r="D287" s="1"/>
      <c r="E287" s="15"/>
    </row>
    <row r="288" spans="1:36" ht="18.75">
      <c r="B288" s="5"/>
      <c r="C288" s="1"/>
      <c r="D288" s="1"/>
      <c r="E288" s="15"/>
    </row>
    <row r="289" spans="2:5" ht="18.75">
      <c r="B289" s="5"/>
      <c r="C289" s="1"/>
      <c r="D289" s="1"/>
      <c r="E289" s="15"/>
    </row>
    <row r="290" spans="2:5" ht="18.75">
      <c r="B290" s="5"/>
      <c r="C290" s="1"/>
      <c r="D290" s="1"/>
      <c r="E290" s="15"/>
    </row>
    <row r="291" spans="2:5" ht="18.75">
      <c r="B291" s="5"/>
      <c r="C291" s="1"/>
      <c r="D291" s="1"/>
      <c r="E291" s="15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">
      <c r="C647" s="4"/>
      <c r="D647" s="4"/>
      <c r="E647" s="2"/>
    </row>
    <row r="648" spans="2:5" ht="18">
      <c r="C648" s="4"/>
      <c r="D648" s="4"/>
      <c r="E648" s="2"/>
    </row>
    <row r="649" spans="2:5" ht="18">
      <c r="C649" s="4"/>
      <c r="D649" s="4"/>
      <c r="E649" s="2"/>
    </row>
    <row r="650" spans="2:5" ht="18">
      <c r="C650" s="4"/>
      <c r="D650" s="4"/>
      <c r="E650" s="2"/>
    </row>
    <row r="651" spans="2:5" ht="18">
      <c r="C651" s="4"/>
      <c r="D651" s="4"/>
      <c r="E651" s="2"/>
    </row>
    <row r="652" spans="2:5" ht="18">
      <c r="C652" s="4"/>
      <c r="D652" s="4"/>
      <c r="E652" s="2"/>
    </row>
    <row r="653" spans="2:5" ht="18">
      <c r="C653" s="4"/>
      <c r="D653" s="4"/>
      <c r="E653" s="2"/>
    </row>
    <row r="654" spans="2:5" ht="18">
      <c r="C654" s="4"/>
      <c r="D654" s="4"/>
      <c r="E654" s="2"/>
    </row>
    <row r="655" spans="2:5" ht="18">
      <c r="C655" s="4"/>
      <c r="D655" s="4"/>
      <c r="E655" s="2"/>
    </row>
    <row r="656" spans="2:5" ht="18">
      <c r="C656" s="4"/>
      <c r="D656" s="4"/>
      <c r="E656" s="2"/>
    </row>
    <row r="657" spans="3:5" ht="18">
      <c r="C657" s="4"/>
      <c r="D657" s="4"/>
      <c r="E657" s="2"/>
    </row>
    <row r="658" spans="3:5" ht="18">
      <c r="C658" s="4"/>
      <c r="D658" s="4"/>
      <c r="E658" s="2"/>
    </row>
    <row r="659" spans="3:5" ht="18">
      <c r="C659" s="4"/>
      <c r="D659" s="4"/>
      <c r="E659" s="2"/>
    </row>
    <row r="660" spans="3:5" ht="18">
      <c r="C660" s="4"/>
      <c r="D660" s="4"/>
      <c r="E660" s="2"/>
    </row>
    <row r="661" spans="3:5" ht="18">
      <c r="C661" s="4"/>
      <c r="D661" s="4"/>
      <c r="E661" s="2"/>
    </row>
    <row r="662" spans="3:5" ht="18">
      <c r="C662" s="4"/>
      <c r="D662" s="4"/>
      <c r="E662" s="2"/>
    </row>
    <row r="663" spans="3:5" ht="18">
      <c r="C663" s="4"/>
      <c r="D663" s="4"/>
      <c r="E663" s="2"/>
    </row>
    <row r="664" spans="3:5" ht="18">
      <c r="C664" s="4"/>
      <c r="D664" s="4"/>
      <c r="E664" s="2"/>
    </row>
    <row r="665" spans="3:5" ht="18">
      <c r="C665" s="4"/>
      <c r="D665" s="4"/>
      <c r="E665" s="2"/>
    </row>
    <row r="666" spans="3:5" ht="18">
      <c r="C666" s="4"/>
      <c r="D666" s="4"/>
      <c r="E666" s="2"/>
    </row>
    <row r="667" spans="3:5" ht="18">
      <c r="C667" s="4"/>
      <c r="D667" s="4"/>
      <c r="E667" s="2"/>
    </row>
    <row r="668" spans="3:5" ht="18">
      <c r="C668" s="4"/>
      <c r="D668" s="4"/>
      <c r="E668" s="2"/>
    </row>
    <row r="669" spans="3:5" ht="18">
      <c r="C669" s="4"/>
      <c r="D669" s="4"/>
      <c r="E669" s="2"/>
    </row>
    <row r="670" spans="3:5" ht="18">
      <c r="C670" s="4"/>
      <c r="D670" s="4"/>
      <c r="E670" s="2"/>
    </row>
    <row r="671" spans="3:5" ht="18">
      <c r="C671" s="4"/>
      <c r="D671" s="4"/>
      <c r="E671" s="2"/>
    </row>
    <row r="672" spans="3:5" ht="18">
      <c r="C672" s="4"/>
      <c r="D672" s="4"/>
      <c r="E672" s="2"/>
    </row>
    <row r="673" spans="3:5" ht="18">
      <c r="C673" s="4"/>
      <c r="D673" s="4"/>
      <c r="E673" s="2"/>
    </row>
    <row r="674" spans="3:5" ht="18">
      <c r="C674" s="4"/>
      <c r="D674" s="4"/>
      <c r="E674" s="2"/>
    </row>
    <row r="675" spans="3:5" ht="18">
      <c r="C675" s="4"/>
      <c r="D675" s="4"/>
      <c r="E675" s="2"/>
    </row>
    <row r="676" spans="3:5" ht="18">
      <c r="C676" s="4"/>
      <c r="D676" s="4"/>
      <c r="E676" s="2"/>
    </row>
    <row r="677" spans="3:5" ht="18">
      <c r="C677" s="4"/>
      <c r="D677" s="4"/>
      <c r="E677" s="2"/>
    </row>
    <row r="678" spans="3:5" ht="18">
      <c r="C678" s="4"/>
      <c r="D678" s="4"/>
      <c r="E678" s="2"/>
    </row>
    <row r="679" spans="3:5" ht="18">
      <c r="C679" s="4"/>
      <c r="D679" s="4"/>
      <c r="E679" s="2"/>
    </row>
    <row r="680" spans="3:5" ht="18">
      <c r="C680" s="4"/>
      <c r="D680" s="4"/>
      <c r="E680" s="2"/>
    </row>
    <row r="681" spans="3:5" ht="18">
      <c r="C681" s="4"/>
      <c r="D681" s="4"/>
      <c r="E681" s="2"/>
    </row>
    <row r="682" spans="3:5" ht="18">
      <c r="C682" s="4"/>
      <c r="D682" s="4"/>
      <c r="E682" s="2"/>
    </row>
    <row r="683" spans="3:5" ht="18">
      <c r="C683" s="4"/>
      <c r="D683" s="4"/>
      <c r="E683" s="2"/>
    </row>
    <row r="684" spans="3:5" ht="18">
      <c r="C684" s="4"/>
      <c r="D684" s="4"/>
      <c r="E684" s="2"/>
    </row>
    <row r="685" spans="3:5" ht="18">
      <c r="C685" s="4"/>
      <c r="D685" s="4"/>
      <c r="E685" s="2"/>
    </row>
    <row r="686" spans="3:5" ht="18">
      <c r="C686" s="4"/>
      <c r="D686" s="4"/>
      <c r="E686" s="2"/>
    </row>
    <row r="687" spans="3:5" ht="18">
      <c r="C687" s="4"/>
      <c r="D687" s="4"/>
      <c r="E687" s="2"/>
    </row>
    <row r="688" spans="3:5" ht="18">
      <c r="C688" s="4"/>
      <c r="D688" s="4"/>
      <c r="E688" s="2"/>
    </row>
    <row r="689" spans="3:5" ht="18">
      <c r="C689" s="4"/>
      <c r="D689" s="4"/>
      <c r="E689" s="2"/>
    </row>
    <row r="690" spans="3:5" ht="18">
      <c r="C690" s="4"/>
      <c r="D690" s="4"/>
      <c r="E690" s="2"/>
    </row>
    <row r="691" spans="3:5" ht="18">
      <c r="C691" s="4"/>
      <c r="D691" s="4"/>
      <c r="E691" s="2"/>
    </row>
    <row r="692" spans="3:5" ht="18">
      <c r="C692" s="4"/>
      <c r="D692" s="4"/>
      <c r="E692" s="2"/>
    </row>
    <row r="693" spans="3:5" ht="18">
      <c r="C693" s="4"/>
      <c r="D693" s="4"/>
      <c r="E693" s="2"/>
    </row>
    <row r="694" spans="3:5" ht="18">
      <c r="C694" s="4"/>
      <c r="D694" s="4"/>
      <c r="E694" s="2"/>
    </row>
    <row r="695" spans="3:5" ht="18">
      <c r="C695" s="4"/>
      <c r="D695" s="4"/>
      <c r="E695" s="2"/>
    </row>
    <row r="696" spans="3:5" ht="18">
      <c r="C696" s="4"/>
      <c r="D696" s="4"/>
      <c r="E696" s="2"/>
    </row>
    <row r="697" spans="3:5" ht="18">
      <c r="C697" s="4"/>
      <c r="D697" s="4"/>
      <c r="E697" s="2"/>
    </row>
    <row r="698" spans="3:5" ht="18">
      <c r="C698" s="4"/>
      <c r="D698" s="4"/>
      <c r="E698" s="2"/>
    </row>
    <row r="699" spans="3:5" ht="18">
      <c r="C699" s="4"/>
      <c r="D699" s="4"/>
      <c r="E699" s="2"/>
    </row>
    <row r="700" spans="3:5" ht="18">
      <c r="C700" s="4"/>
      <c r="D700" s="4"/>
      <c r="E700" s="2"/>
    </row>
    <row r="701" spans="3:5" ht="18">
      <c r="C701" s="4"/>
      <c r="D701" s="4"/>
      <c r="E701" s="2"/>
    </row>
    <row r="702" spans="3:5" ht="18">
      <c r="C702" s="4"/>
      <c r="D702" s="4"/>
      <c r="E702" s="2"/>
    </row>
    <row r="703" spans="3:5" ht="18">
      <c r="C703" s="4"/>
      <c r="D703" s="4"/>
      <c r="E703" s="2"/>
    </row>
    <row r="704" spans="3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C714" s="4"/>
      <c r="D714" s="4"/>
      <c r="E714" s="2"/>
    </row>
    <row r="715" spans="3:5" ht="18">
      <c r="C715" s="4"/>
      <c r="D715" s="4"/>
      <c r="E715" s="2"/>
    </row>
    <row r="716" spans="3:5" ht="18">
      <c r="C716" s="4"/>
      <c r="D716" s="4"/>
      <c r="E716" s="2"/>
    </row>
    <row r="717" spans="3:5" ht="18">
      <c r="C717" s="4"/>
      <c r="D717" s="4"/>
      <c r="E717" s="2"/>
    </row>
    <row r="718" spans="3:5" ht="18">
      <c r="C718" s="4"/>
      <c r="D718" s="4"/>
      <c r="E718" s="2"/>
    </row>
    <row r="719" spans="3:5" ht="18">
      <c r="C719" s="4"/>
      <c r="D719" s="4"/>
      <c r="E719" s="2"/>
    </row>
    <row r="720" spans="3:5" ht="18">
      <c r="C720" s="4"/>
      <c r="D720" s="4"/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</sheetData>
  <mergeCells count="15">
    <mergeCell ref="B5:I5"/>
    <mergeCell ref="V8:V9"/>
    <mergeCell ref="U8:U9"/>
    <mergeCell ref="U6:Y6"/>
    <mergeCell ref="W8:W9"/>
    <mergeCell ref="A8:A9"/>
    <mergeCell ref="P6:T6"/>
    <mergeCell ref="D8:D9"/>
    <mergeCell ref="E8:E9"/>
    <mergeCell ref="T8:T9"/>
    <mergeCell ref="F8:F9"/>
    <mergeCell ref="B6:I6"/>
    <mergeCell ref="B7:I7"/>
    <mergeCell ref="I8:S8"/>
    <mergeCell ref="G8:G9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11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Пользователь</cp:lastModifiedBy>
  <cp:lastPrinted>2022-04-22T08:17:17Z</cp:lastPrinted>
  <dcterms:created xsi:type="dcterms:W3CDTF">2007-12-12T12:24:37Z</dcterms:created>
  <dcterms:modified xsi:type="dcterms:W3CDTF">2022-04-22T08:17:20Z</dcterms:modified>
</cp:coreProperties>
</file>