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'Лист3'!$A$1:$K$64</definedName>
  </definedNames>
  <calcPr fullCalcOnLoad="1"/>
</workbook>
</file>

<file path=xl/sharedStrings.xml><?xml version="1.0" encoding="utf-8"?>
<sst xmlns="http://schemas.openxmlformats.org/spreadsheetml/2006/main" count="95" uniqueCount="85">
  <si>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</si>
  <si>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</si>
  <si>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</si>
  <si>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</si>
  <si>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</si>
  <si>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</si>
  <si>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</si>
  <si>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</si>
  <si>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</si>
  <si>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</si>
  <si>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</si>
  <si>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</si>
  <si>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</si>
  <si>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</si>
  <si>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</si>
  <si>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</si>
  <si>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</si>
  <si>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</si>
  <si>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</si>
  <si>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</si>
  <si>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</si>
  <si>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</si>
  <si>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</si>
  <si>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</si>
  <si>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</si>
  <si>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</si>
  <si>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</si>
  <si>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</si>
  <si>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</si>
  <si>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</si>
  <si>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</si>
  <si>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</si>
  <si>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</si>
  <si>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</si>
  <si>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</si>
  <si>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</si>
  <si>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</si>
  <si>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</si>
  <si>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</si>
  <si>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</si>
  <si>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</si>
  <si>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</si>
  <si>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</si>
  <si>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</si>
  <si>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</si>
  <si>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</si>
  <si>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</si>
  <si>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</si>
  <si>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</si>
  <si>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</si>
  <si>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</si>
  <si>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</si>
  <si>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</si>
  <si>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</si>
  <si>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</si>
  <si>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</si>
  <si>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</si>
  <si>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</si>
  <si>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</si>
  <si>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</si>
  <si>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</si>
  <si>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</si>
  <si>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</si>
  <si>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</si>
  <si>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</si>
  <si>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</si>
  <si>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</si>
  <si>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</si>
  <si>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</si>
  <si>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</si>
  <si>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</si>
  <si>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</si>
  <si>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</si>
  <si>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</si>
  <si>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</si>
  <si>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</si>
  <si>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 xml:space="preserve">2021 року 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</si>
  <si>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</si>
  <si>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</si>
  <si>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</si>
  <si>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</si>
  <si>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</si>
  <si>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    -Акцизний податок з реалізації суб`єктами господарювання роздрібної торгівлі підакцизних товарів </t>
  </si>
  <si>
    <t>за 5 місяців</t>
  </si>
  <si>
    <t>Інформація про виконання доходної частини бюджету  Ніжинської міської територіальної громади за 5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</si>
</sst>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/>
    </xf>
    <xf numFmtId="189" fontId="6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189" fontId="5" fillId="0" borderId="2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60" workbookViewId="0" topLeftCell="A43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5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4.5" customHeight="1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30</v>
      </c>
      <c r="D4" s="26" t="s">
        <v>8</v>
      </c>
      <c r="E4" s="26" t="s">
        <v>8</v>
      </c>
      <c r="F4" s="45" t="s">
        <v>7</v>
      </c>
      <c r="G4" s="50" t="s">
        <v>31</v>
      </c>
      <c r="H4" s="83" t="s">
        <v>57</v>
      </c>
      <c r="I4" s="84"/>
      <c r="J4" s="51" t="s">
        <v>31</v>
      </c>
      <c r="K4" s="52" t="s">
        <v>37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46" t="s">
        <v>17</v>
      </c>
      <c r="G5" s="53" t="s">
        <v>43</v>
      </c>
      <c r="H5" s="85"/>
      <c r="I5" s="86"/>
      <c r="J5" s="55" t="s">
        <v>18</v>
      </c>
      <c r="K5" s="56" t="s">
        <v>38</v>
      </c>
    </row>
    <row r="6" spans="1:11" ht="22.5" customHeight="1">
      <c r="A6" s="81"/>
      <c r="B6" s="27" t="s">
        <v>75</v>
      </c>
      <c r="C6" s="38" t="s">
        <v>83</v>
      </c>
      <c r="D6" s="27" t="s">
        <v>75</v>
      </c>
      <c r="E6" s="27" t="s">
        <v>83</v>
      </c>
      <c r="F6" s="46" t="s">
        <v>83</v>
      </c>
      <c r="G6" s="53" t="s">
        <v>41</v>
      </c>
      <c r="H6" s="87"/>
      <c r="I6" s="88"/>
      <c r="J6" s="55" t="s">
        <v>29</v>
      </c>
      <c r="K6" s="56" t="s">
        <v>79</v>
      </c>
    </row>
    <row r="7" spans="1:11" ht="54" customHeight="1">
      <c r="A7" s="82"/>
      <c r="B7" s="28" t="s">
        <v>40</v>
      </c>
      <c r="C7" s="38" t="s">
        <v>76</v>
      </c>
      <c r="D7" s="28" t="s">
        <v>21</v>
      </c>
      <c r="E7" s="28" t="s">
        <v>77</v>
      </c>
      <c r="F7" s="47" t="s">
        <v>77</v>
      </c>
      <c r="G7" s="57" t="s">
        <v>42</v>
      </c>
      <c r="H7" s="58" t="s">
        <v>58</v>
      </c>
      <c r="I7" s="59" t="s">
        <v>55</v>
      </c>
      <c r="J7" s="54" t="s">
        <v>78</v>
      </c>
      <c r="K7" s="56" t="s">
        <v>39</v>
      </c>
    </row>
    <row r="8" spans="1:11" ht="26.25" customHeight="1">
      <c r="A8" s="12" t="s">
        <v>10</v>
      </c>
      <c r="B8" s="29"/>
      <c r="C8" s="39"/>
      <c r="D8" s="39"/>
      <c r="E8" s="48"/>
      <c r="F8" s="48"/>
      <c r="G8" s="48"/>
      <c r="H8" s="39"/>
      <c r="I8" s="48"/>
      <c r="J8" s="48"/>
      <c r="K8" s="60"/>
    </row>
    <row r="9" spans="1:11" ht="26.25" customHeight="1">
      <c r="A9" s="13" t="s">
        <v>9</v>
      </c>
      <c r="B9" s="30"/>
      <c r="C9" s="40"/>
      <c r="D9" s="40"/>
      <c r="E9" s="49"/>
      <c r="F9" s="49"/>
      <c r="G9" s="49"/>
      <c r="H9" s="40"/>
      <c r="I9" s="49"/>
      <c r="J9" s="61"/>
      <c r="K9" s="62"/>
    </row>
    <row r="10" spans="1:11" ht="26.25" customHeight="1">
      <c r="A10" s="17" t="s">
        <v>69</v>
      </c>
      <c r="B10" s="31">
        <v>295637700</v>
      </c>
      <c r="C10" s="41">
        <v>94066661.26</v>
      </c>
      <c r="D10" s="41">
        <v>295637700</v>
      </c>
      <c r="E10" s="41">
        <v>123182300</v>
      </c>
      <c r="F10" s="41">
        <v>135427980.26</v>
      </c>
      <c r="G10" s="41">
        <f aca="true" t="shared" si="0" ref="G10:G50">F10-B10</f>
        <v>-160209719.74</v>
      </c>
      <c r="H10" s="41">
        <f>F10-E10</f>
        <v>12245680.25999999</v>
      </c>
      <c r="I10" s="63">
        <f>IF(E10=0,0,F10/E10*100)</f>
        <v>109.94110376247237</v>
      </c>
      <c r="J10" s="64">
        <f aca="true" t="shared" si="1" ref="J10:J50">F10-C10</f>
        <v>41361318.999999985</v>
      </c>
      <c r="K10" s="65">
        <f aca="true" t="shared" si="2" ref="K10:K50">D10-B10</f>
        <v>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224200</v>
      </c>
      <c r="F11" s="41">
        <v>187859.17</v>
      </c>
      <c r="G11" s="41">
        <f t="shared" si="0"/>
        <v>-350140.82999999996</v>
      </c>
      <c r="H11" s="41">
        <f aca="true" t="shared" si="3" ref="H11:H38">F11-E11</f>
        <v>-36340.82999999999</v>
      </c>
      <c r="I11" s="63">
        <f aca="true" t="shared" si="4" ref="I11:I30">IF(E11=0,0,F11/E11*100)</f>
        <v>83.79088760035684</v>
      </c>
      <c r="J11" s="64">
        <f t="shared" si="1"/>
        <v>-65430.70999999999</v>
      </c>
      <c r="K11" s="65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593.33</v>
      </c>
      <c r="D12" s="41">
        <v>2600</v>
      </c>
      <c r="E12" s="41">
        <v>1000</v>
      </c>
      <c r="F12" s="41">
        <v>5.25</v>
      </c>
      <c r="G12" s="41">
        <f t="shared" si="0"/>
        <v>-2594.75</v>
      </c>
      <c r="H12" s="41">
        <f t="shared" si="3"/>
        <v>-994.75</v>
      </c>
      <c r="I12" s="63">
        <f t="shared" si="4"/>
        <v>0.525</v>
      </c>
      <c r="J12" s="64">
        <f t="shared" si="1"/>
        <v>-588.08</v>
      </c>
      <c r="K12" s="65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28001.54</v>
      </c>
      <c r="D13" s="41">
        <v>63600</v>
      </c>
      <c r="E13" s="41">
        <v>26500</v>
      </c>
      <c r="F13" s="41">
        <v>33187.47</v>
      </c>
      <c r="G13" s="41">
        <f t="shared" si="0"/>
        <v>-30412.53</v>
      </c>
      <c r="H13" s="41">
        <f t="shared" si="3"/>
        <v>6687.470000000001</v>
      </c>
      <c r="I13" s="63">
        <f t="shared" si="4"/>
        <v>125.23573584905661</v>
      </c>
      <c r="J13" s="64">
        <f t="shared" si="1"/>
        <v>5185.93</v>
      </c>
      <c r="K13" s="65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1328320.61</v>
      </c>
      <c r="D14" s="41">
        <v>3495900</v>
      </c>
      <c r="E14" s="41">
        <v>1456700</v>
      </c>
      <c r="F14" s="41">
        <v>505325.07</v>
      </c>
      <c r="G14" s="41">
        <f t="shared" si="0"/>
        <v>-2990574.93</v>
      </c>
      <c r="H14" s="41">
        <f t="shared" si="3"/>
        <v>-951374.9299999999</v>
      </c>
      <c r="I14" s="63">
        <f t="shared" si="4"/>
        <v>34.68971442301091</v>
      </c>
      <c r="J14" s="64">
        <f t="shared" si="1"/>
        <v>-822995.54</v>
      </c>
      <c r="K14" s="65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4589655.05</v>
      </c>
      <c r="D15" s="41">
        <v>11872900</v>
      </c>
      <c r="E15" s="41">
        <v>4947000</v>
      </c>
      <c r="F15" s="41">
        <v>1707357.94</v>
      </c>
      <c r="G15" s="41">
        <f t="shared" si="0"/>
        <v>-10165542.06</v>
      </c>
      <c r="H15" s="41">
        <f t="shared" si="3"/>
        <v>-3239642.06</v>
      </c>
      <c r="I15" s="63">
        <f t="shared" si="4"/>
        <v>34.512996563573886</v>
      </c>
      <c r="J15" s="64">
        <f t="shared" si="1"/>
        <v>-2882297.11</v>
      </c>
      <c r="K15" s="65">
        <f t="shared" si="2"/>
        <v>0</v>
      </c>
    </row>
    <row r="16" spans="1:11" ht="69" customHeight="1">
      <c r="A16" s="20" t="s">
        <v>82</v>
      </c>
      <c r="B16" s="33">
        <v>12962300</v>
      </c>
      <c r="C16" s="41">
        <v>4643241.74</v>
      </c>
      <c r="D16" s="41"/>
      <c r="E16" s="41"/>
      <c r="F16" s="41"/>
      <c r="G16" s="41">
        <f>F16-B16</f>
        <v>-12962300</v>
      </c>
      <c r="H16" s="41">
        <f>F16-E16</f>
        <v>0</v>
      </c>
      <c r="I16" s="63">
        <f>IF(E16=0,0,F16/E16*100)</f>
        <v>0</v>
      </c>
      <c r="J16" s="64">
        <f>F16-C16</f>
        <v>-4643241.74</v>
      </c>
      <c r="K16" s="65">
        <f>D16-B16</f>
        <v>-12962300</v>
      </c>
    </row>
    <row r="17" spans="1:11" ht="117" customHeight="1">
      <c r="A17" s="22" t="s">
        <v>81</v>
      </c>
      <c r="B17" s="33"/>
      <c r="C17" s="41"/>
      <c r="D17" s="41">
        <v>12962300</v>
      </c>
      <c r="E17" s="41">
        <v>5401000</v>
      </c>
      <c r="F17" s="41">
        <v>4238151.02</v>
      </c>
      <c r="G17" s="41">
        <f t="shared" si="0"/>
        <v>4238151.02</v>
      </c>
      <c r="H17" s="41">
        <f t="shared" si="3"/>
        <v>-1162848.9800000004</v>
      </c>
      <c r="I17" s="63">
        <f t="shared" si="4"/>
        <v>78.46974671357155</v>
      </c>
      <c r="J17" s="64">
        <f t="shared" si="1"/>
        <v>4238151.02</v>
      </c>
      <c r="K17" s="65">
        <f t="shared" si="2"/>
        <v>12962300</v>
      </c>
    </row>
    <row r="18" spans="1:11" ht="45.75" customHeight="1">
      <c r="A18" s="23" t="s">
        <v>28</v>
      </c>
      <c r="B18" s="33">
        <v>0</v>
      </c>
      <c r="C18" s="41">
        <v>829577.22</v>
      </c>
      <c r="D18" s="41">
        <v>0</v>
      </c>
      <c r="E18" s="41">
        <v>0</v>
      </c>
      <c r="F18" s="41">
        <v>226517.27</v>
      </c>
      <c r="G18" s="41">
        <f t="shared" si="0"/>
        <v>226517.27</v>
      </c>
      <c r="H18" s="41">
        <f t="shared" si="3"/>
        <v>226517.27</v>
      </c>
      <c r="I18" s="63">
        <f t="shared" si="4"/>
        <v>0</v>
      </c>
      <c r="J18" s="64">
        <f t="shared" si="1"/>
        <v>-603059.95</v>
      </c>
      <c r="K18" s="65">
        <f t="shared" si="2"/>
        <v>0</v>
      </c>
    </row>
    <row r="19" spans="1:11" ht="71.25" customHeight="1">
      <c r="A19" s="23" t="s">
        <v>68</v>
      </c>
      <c r="B19" s="33">
        <v>0</v>
      </c>
      <c r="C19" s="41">
        <v>2594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3">
        <f t="shared" si="4"/>
        <v>0</v>
      </c>
      <c r="J19" s="64">
        <f t="shared" si="1"/>
        <v>-2594</v>
      </c>
      <c r="K19" s="65">
        <f t="shared" si="2"/>
        <v>0</v>
      </c>
    </row>
    <row r="20" spans="1:11" ht="27" customHeight="1">
      <c r="A20" s="17" t="s">
        <v>14</v>
      </c>
      <c r="B20" s="31">
        <v>179600</v>
      </c>
      <c r="C20" s="41">
        <v>221884.26</v>
      </c>
      <c r="D20" s="41">
        <v>179600</v>
      </c>
      <c r="E20" s="41">
        <v>74800</v>
      </c>
      <c r="F20" s="41">
        <v>74027.59</v>
      </c>
      <c r="G20" s="41">
        <f t="shared" si="0"/>
        <v>-105572.41</v>
      </c>
      <c r="H20" s="41">
        <f t="shared" si="3"/>
        <v>-772.4100000000035</v>
      </c>
      <c r="I20" s="63">
        <f t="shared" si="4"/>
        <v>98.96736631016041</v>
      </c>
      <c r="J20" s="64">
        <f t="shared" si="1"/>
        <v>-147856.67</v>
      </c>
      <c r="K20" s="65">
        <f t="shared" si="2"/>
        <v>0</v>
      </c>
    </row>
    <row r="21" spans="1:11" ht="69" customHeight="1">
      <c r="A21" s="15" t="s">
        <v>50</v>
      </c>
      <c r="B21" s="31">
        <v>0</v>
      </c>
      <c r="C21" s="41">
        <v>68006.77</v>
      </c>
      <c r="D21" s="41">
        <v>0</v>
      </c>
      <c r="E21" s="41">
        <v>0</v>
      </c>
      <c r="F21" s="41">
        <v>0</v>
      </c>
      <c r="G21" s="41">
        <f t="shared" si="0"/>
        <v>0</v>
      </c>
      <c r="H21" s="41">
        <f t="shared" si="3"/>
        <v>0</v>
      </c>
      <c r="I21" s="63">
        <f t="shared" si="4"/>
        <v>0</v>
      </c>
      <c r="J21" s="64">
        <f t="shared" si="1"/>
        <v>-68006.77</v>
      </c>
      <c r="K21" s="65">
        <f t="shared" si="2"/>
        <v>0</v>
      </c>
    </row>
    <row r="22" spans="1:11" ht="50.25" customHeight="1">
      <c r="A22" s="20" t="s">
        <v>19</v>
      </c>
      <c r="B22" s="33">
        <v>171800</v>
      </c>
      <c r="C22" s="41">
        <v>72151</v>
      </c>
      <c r="D22" s="41">
        <v>171800</v>
      </c>
      <c r="E22" s="41">
        <v>71600</v>
      </c>
      <c r="F22" s="41">
        <v>32720</v>
      </c>
      <c r="G22" s="41">
        <f t="shared" si="0"/>
        <v>-139080</v>
      </c>
      <c r="H22" s="41">
        <f t="shared" si="3"/>
        <v>-38880</v>
      </c>
      <c r="I22" s="63">
        <f t="shared" si="4"/>
        <v>45.69832402234637</v>
      </c>
      <c r="J22" s="64">
        <f t="shared" si="1"/>
        <v>-39431</v>
      </c>
      <c r="K22" s="65">
        <f t="shared" si="2"/>
        <v>0</v>
      </c>
    </row>
    <row r="23" spans="1:12" ht="25.5" customHeight="1">
      <c r="A23" s="15" t="s">
        <v>12</v>
      </c>
      <c r="B23" s="31">
        <v>2806600</v>
      </c>
      <c r="C23" s="41">
        <v>1107738.73</v>
      </c>
      <c r="D23" s="41">
        <v>2806600</v>
      </c>
      <c r="E23" s="41">
        <v>1169500</v>
      </c>
      <c r="F23" s="41">
        <v>791299.42</v>
      </c>
      <c r="G23" s="41">
        <f t="shared" si="0"/>
        <v>-2015300.58</v>
      </c>
      <c r="H23" s="41">
        <f t="shared" si="3"/>
        <v>-378200.57999999996</v>
      </c>
      <c r="I23" s="63">
        <f t="shared" si="4"/>
        <v>67.66134416417273</v>
      </c>
      <c r="J23" s="64">
        <f t="shared" si="1"/>
        <v>-316439.30999999994</v>
      </c>
      <c r="K23" s="65">
        <f t="shared" si="2"/>
        <v>0</v>
      </c>
      <c r="L23" s="5"/>
    </row>
    <row r="24" spans="1:11" ht="48" customHeight="1">
      <c r="A24" s="15" t="s">
        <v>20</v>
      </c>
      <c r="B24" s="34">
        <v>409800</v>
      </c>
      <c r="C24" s="41">
        <v>128618.5</v>
      </c>
      <c r="D24" s="41">
        <v>409800</v>
      </c>
      <c r="E24" s="41">
        <v>170700</v>
      </c>
      <c r="F24" s="41">
        <v>38844</v>
      </c>
      <c r="G24" s="41">
        <f t="shared" si="0"/>
        <v>-370956</v>
      </c>
      <c r="H24" s="41">
        <f t="shared" si="3"/>
        <v>-131856</v>
      </c>
      <c r="I24" s="63">
        <f t="shared" si="4"/>
        <v>22.755711775043938</v>
      </c>
      <c r="J24" s="64">
        <f t="shared" si="1"/>
        <v>-89774.5</v>
      </c>
      <c r="K24" s="65">
        <f t="shared" si="2"/>
        <v>0</v>
      </c>
    </row>
    <row r="25" spans="1:11" ht="121.5" customHeight="1">
      <c r="A25" s="24" t="s">
        <v>67</v>
      </c>
      <c r="B25" s="34">
        <v>0</v>
      </c>
      <c r="C25" s="41">
        <v>1140</v>
      </c>
      <c r="D25" s="41">
        <v>0</v>
      </c>
      <c r="E25" s="41">
        <v>0</v>
      </c>
      <c r="F25" s="41">
        <v>3720</v>
      </c>
      <c r="G25" s="41">
        <f t="shared" si="0"/>
        <v>3720</v>
      </c>
      <c r="H25" s="41">
        <f t="shared" si="3"/>
        <v>3720</v>
      </c>
      <c r="I25" s="63">
        <f t="shared" si="4"/>
        <v>0</v>
      </c>
      <c r="J25" s="64">
        <f t="shared" si="1"/>
        <v>2580</v>
      </c>
      <c r="K25" s="65">
        <f t="shared" si="2"/>
        <v>0</v>
      </c>
    </row>
    <row r="26" spans="1:13" ht="68.25" customHeight="1">
      <c r="A26" s="15" t="s">
        <v>56</v>
      </c>
      <c r="B26" s="31">
        <v>1500000</v>
      </c>
      <c r="C26" s="41">
        <v>1535843.52</v>
      </c>
      <c r="D26" s="41">
        <v>1500000</v>
      </c>
      <c r="E26" s="41">
        <v>625000</v>
      </c>
      <c r="F26" s="41">
        <v>1610613.84</v>
      </c>
      <c r="G26" s="41">
        <f t="shared" si="0"/>
        <v>110613.84000000008</v>
      </c>
      <c r="H26" s="41">
        <f t="shared" si="3"/>
        <v>985613.8400000001</v>
      </c>
      <c r="I26" s="63">
        <f t="shared" si="4"/>
        <v>257.6982144</v>
      </c>
      <c r="J26" s="64">
        <f t="shared" si="1"/>
        <v>74770.32000000007</v>
      </c>
      <c r="K26" s="65">
        <f t="shared" si="2"/>
        <v>0</v>
      </c>
      <c r="L26" s="5"/>
      <c r="M26" s="5"/>
    </row>
    <row r="27" spans="1:13" ht="26.25" customHeight="1">
      <c r="A27" s="19" t="s">
        <v>11</v>
      </c>
      <c r="B27" s="32">
        <v>73600</v>
      </c>
      <c r="C27" s="41">
        <v>31324.4</v>
      </c>
      <c r="D27" s="41">
        <v>73600</v>
      </c>
      <c r="E27" s="41">
        <v>30700</v>
      </c>
      <c r="F27" s="41">
        <v>9564.4</v>
      </c>
      <c r="G27" s="41">
        <f t="shared" si="0"/>
        <v>-64035.6</v>
      </c>
      <c r="H27" s="41">
        <f t="shared" si="3"/>
        <v>-21135.6</v>
      </c>
      <c r="I27" s="63">
        <f t="shared" si="4"/>
        <v>31.154397394136808</v>
      </c>
      <c r="J27" s="64">
        <f t="shared" si="1"/>
        <v>-21760</v>
      </c>
      <c r="K27" s="65">
        <f t="shared" si="2"/>
        <v>0</v>
      </c>
      <c r="L27" s="5"/>
      <c r="M27" s="5"/>
    </row>
    <row r="28" spans="1:13" ht="26.25" customHeight="1">
      <c r="A28" s="17" t="s">
        <v>3</v>
      </c>
      <c r="B28" s="31">
        <v>1467500</v>
      </c>
      <c r="C28" s="41">
        <v>612366.49</v>
      </c>
      <c r="D28" s="41">
        <v>1467500</v>
      </c>
      <c r="E28" s="41">
        <v>611400</v>
      </c>
      <c r="F28" s="41">
        <v>704054.45</v>
      </c>
      <c r="G28" s="41">
        <f t="shared" si="0"/>
        <v>-763445.55</v>
      </c>
      <c r="H28" s="41">
        <f t="shared" si="3"/>
        <v>92654.44999999995</v>
      </c>
      <c r="I28" s="63">
        <f t="shared" si="4"/>
        <v>115.1544733398757</v>
      </c>
      <c r="J28" s="64">
        <f t="shared" si="1"/>
        <v>91687.95999999996</v>
      </c>
      <c r="K28" s="65">
        <f t="shared" si="2"/>
        <v>0</v>
      </c>
      <c r="L28" s="5"/>
      <c r="M28" s="5"/>
    </row>
    <row r="29" spans="1:13" ht="121.5" customHeight="1">
      <c r="A29" s="44" t="s">
        <v>80</v>
      </c>
      <c r="B29" s="31">
        <v>0</v>
      </c>
      <c r="C29" s="41">
        <v>131132.58</v>
      </c>
      <c r="D29" s="41">
        <v>0</v>
      </c>
      <c r="E29" s="41">
        <v>0</v>
      </c>
      <c r="F29" s="41">
        <v>235007.82</v>
      </c>
      <c r="G29" s="41">
        <f t="shared" si="0"/>
        <v>235007.82</v>
      </c>
      <c r="H29" s="41">
        <f t="shared" si="3"/>
        <v>235007.82</v>
      </c>
      <c r="I29" s="63">
        <f t="shared" si="4"/>
        <v>0</v>
      </c>
      <c r="J29" s="64">
        <f t="shared" si="1"/>
        <v>103875.24000000002</v>
      </c>
      <c r="K29" s="65">
        <f t="shared" si="2"/>
        <v>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3">
        <f t="shared" si="4"/>
        <v>0</v>
      </c>
      <c r="J30" s="64">
        <f t="shared" si="1"/>
        <v>0</v>
      </c>
      <c r="K30" s="65">
        <f t="shared" si="2"/>
        <v>0</v>
      </c>
      <c r="L30" s="5"/>
      <c r="M30" s="5"/>
    </row>
    <row r="31" spans="1:13" ht="24.75" customHeight="1">
      <c r="A31" s="11" t="s">
        <v>16</v>
      </c>
      <c r="B31" s="35">
        <f>B32+B36+B37+B38</f>
        <v>107881200</v>
      </c>
      <c r="C31" s="35">
        <f>C32+C36+C37+C38</f>
        <v>62459078.44</v>
      </c>
      <c r="D31" s="35">
        <f>D32+D36+D37+D38</f>
        <v>107881200</v>
      </c>
      <c r="E31" s="35">
        <f>E32+E36+E37+E38</f>
        <v>44950500</v>
      </c>
      <c r="F31" s="35">
        <f>F32+F36+F37+F38</f>
        <v>62797017.91</v>
      </c>
      <c r="G31" s="42">
        <f t="shared" si="0"/>
        <v>-45084182.09</v>
      </c>
      <c r="H31" s="42">
        <f t="shared" si="3"/>
        <v>17846517.909999996</v>
      </c>
      <c r="I31" s="66">
        <f aca="true" t="shared" si="5" ref="I31:I62">IF(E31=0,0,F31/E31*100)</f>
        <v>139.70260155059452</v>
      </c>
      <c r="J31" s="67">
        <f t="shared" si="1"/>
        <v>337939.4699999988</v>
      </c>
      <c r="K31" s="68">
        <f t="shared" si="2"/>
        <v>0</v>
      </c>
      <c r="L31" s="5"/>
      <c r="M31" s="5"/>
    </row>
    <row r="32" spans="1:13" ht="24" customHeight="1">
      <c r="A32" s="19" t="s">
        <v>25</v>
      </c>
      <c r="B32" s="32">
        <f>B33+B34+B35</f>
        <v>56182200</v>
      </c>
      <c r="C32" s="41">
        <f>C33+C34+C35</f>
        <v>41424423.42</v>
      </c>
      <c r="D32" s="41">
        <f>D33+D34+D35</f>
        <v>56182200</v>
      </c>
      <c r="E32" s="41">
        <f>E33+E34+E35</f>
        <v>23409300</v>
      </c>
      <c r="F32" s="41">
        <f>F33+F34+F35</f>
        <v>39320536.76</v>
      </c>
      <c r="G32" s="41">
        <f t="shared" si="0"/>
        <v>-16861663.240000002</v>
      </c>
      <c r="H32" s="41">
        <f t="shared" si="3"/>
        <v>15911236.759999998</v>
      </c>
      <c r="I32" s="63">
        <f t="shared" si="5"/>
        <v>167.9697246820708</v>
      </c>
      <c r="J32" s="69">
        <f t="shared" si="1"/>
        <v>-2103886.660000004</v>
      </c>
      <c r="K32" s="65">
        <f t="shared" si="2"/>
        <v>0</v>
      </c>
      <c r="L32" s="5"/>
      <c r="M32" s="5"/>
    </row>
    <row r="33" spans="1:13" ht="48" customHeight="1">
      <c r="A33" s="20" t="s">
        <v>24</v>
      </c>
      <c r="B33" s="33">
        <v>9204000</v>
      </c>
      <c r="C33" s="41">
        <v>2395773.88</v>
      </c>
      <c r="D33" s="41">
        <v>9204000</v>
      </c>
      <c r="E33" s="41">
        <v>3835000</v>
      </c>
      <c r="F33" s="41">
        <v>2376195.75</v>
      </c>
      <c r="G33" s="41">
        <f t="shared" si="0"/>
        <v>-6827804.25</v>
      </c>
      <c r="H33" s="41">
        <f t="shared" si="3"/>
        <v>-1458804.25</v>
      </c>
      <c r="I33" s="63">
        <f t="shared" si="5"/>
        <v>61.960775749674056</v>
      </c>
      <c r="J33" s="69">
        <f t="shared" si="1"/>
        <v>-19578.12999999989</v>
      </c>
      <c r="K33" s="65">
        <f t="shared" si="2"/>
        <v>0</v>
      </c>
      <c r="L33" s="5"/>
      <c r="M33" s="5"/>
    </row>
    <row r="34" spans="1:13" ht="26.25" customHeight="1">
      <c r="A34" s="21" t="s">
        <v>13</v>
      </c>
      <c r="B34" s="32">
        <v>46853200</v>
      </c>
      <c r="C34" s="41">
        <v>38991149.54</v>
      </c>
      <c r="D34" s="41">
        <v>46853200</v>
      </c>
      <c r="E34" s="41">
        <v>19522200</v>
      </c>
      <c r="F34" s="41">
        <v>36919341.01</v>
      </c>
      <c r="G34" s="41">
        <f t="shared" si="0"/>
        <v>-9933858.990000002</v>
      </c>
      <c r="H34" s="41">
        <f t="shared" si="3"/>
        <v>17397141.009999998</v>
      </c>
      <c r="I34" s="63">
        <f t="shared" si="5"/>
        <v>189.11465413734106</v>
      </c>
      <c r="J34" s="69">
        <f t="shared" si="1"/>
        <v>-2071808.5300000012</v>
      </c>
      <c r="K34" s="65">
        <f t="shared" si="2"/>
        <v>0</v>
      </c>
      <c r="L34" s="5"/>
      <c r="M34" s="5"/>
    </row>
    <row r="35" spans="1:13" ht="26.25" customHeight="1">
      <c r="A35" s="21" t="s">
        <v>22</v>
      </c>
      <c r="B35" s="32">
        <v>125000</v>
      </c>
      <c r="C35" s="41">
        <v>37500</v>
      </c>
      <c r="D35" s="41">
        <v>125000</v>
      </c>
      <c r="E35" s="41">
        <v>52100</v>
      </c>
      <c r="F35" s="41">
        <v>25000</v>
      </c>
      <c r="G35" s="41">
        <f t="shared" si="0"/>
        <v>-100000</v>
      </c>
      <c r="H35" s="41">
        <f t="shared" si="3"/>
        <v>-27100</v>
      </c>
      <c r="I35" s="63">
        <f t="shared" si="5"/>
        <v>47.98464491362764</v>
      </c>
      <c r="J35" s="69">
        <f t="shared" si="1"/>
        <v>-12500</v>
      </c>
      <c r="K35" s="65">
        <f t="shared" si="2"/>
        <v>0</v>
      </c>
      <c r="L35" s="5"/>
      <c r="M35" s="5"/>
    </row>
    <row r="36" spans="1:13" ht="26.25" customHeight="1">
      <c r="A36" s="19" t="s">
        <v>70</v>
      </c>
      <c r="B36" s="32">
        <v>150100</v>
      </c>
      <c r="C36" s="41">
        <v>69301.15</v>
      </c>
      <c r="D36" s="41">
        <v>150100</v>
      </c>
      <c r="E36" s="41">
        <v>62500</v>
      </c>
      <c r="F36" s="41">
        <v>0</v>
      </c>
      <c r="G36" s="41">
        <f t="shared" si="0"/>
        <v>-150100</v>
      </c>
      <c r="H36" s="41">
        <f t="shared" si="3"/>
        <v>-62500</v>
      </c>
      <c r="I36" s="63">
        <f t="shared" si="5"/>
        <v>0</v>
      </c>
      <c r="J36" s="69">
        <f t="shared" si="1"/>
        <v>-69301.15</v>
      </c>
      <c r="K36" s="65">
        <f t="shared" si="2"/>
        <v>0</v>
      </c>
      <c r="L36" s="5"/>
      <c r="M36" s="5"/>
    </row>
    <row r="37" spans="1:11" ht="26.25" customHeight="1">
      <c r="A37" s="19" t="s">
        <v>26</v>
      </c>
      <c r="B37" s="32">
        <v>101600</v>
      </c>
      <c r="C37" s="41">
        <v>39773</v>
      </c>
      <c r="D37" s="41">
        <v>101600</v>
      </c>
      <c r="E37" s="41">
        <v>42300</v>
      </c>
      <c r="F37" s="41">
        <v>30970.5</v>
      </c>
      <c r="G37" s="41">
        <f t="shared" si="0"/>
        <v>-70629.5</v>
      </c>
      <c r="H37" s="41">
        <f t="shared" si="3"/>
        <v>-11329.5</v>
      </c>
      <c r="I37" s="63">
        <f t="shared" si="5"/>
        <v>73.21631205673759</v>
      </c>
      <c r="J37" s="69">
        <f t="shared" si="1"/>
        <v>-8802.5</v>
      </c>
      <c r="K37" s="65">
        <f t="shared" si="2"/>
        <v>0</v>
      </c>
    </row>
    <row r="38" spans="1:11" ht="26.25" customHeight="1">
      <c r="A38" s="17" t="s">
        <v>27</v>
      </c>
      <c r="B38" s="31">
        <v>51447300</v>
      </c>
      <c r="C38" s="41">
        <v>20925580.87</v>
      </c>
      <c r="D38" s="41">
        <v>51447300</v>
      </c>
      <c r="E38" s="41">
        <v>21436400</v>
      </c>
      <c r="F38" s="41">
        <v>23445510.65</v>
      </c>
      <c r="G38" s="41">
        <f t="shared" si="0"/>
        <v>-28001789.35</v>
      </c>
      <c r="H38" s="41">
        <f t="shared" si="3"/>
        <v>2009110.6499999985</v>
      </c>
      <c r="I38" s="63">
        <f t="shared" si="5"/>
        <v>109.37242564049934</v>
      </c>
      <c r="J38" s="69">
        <f t="shared" si="1"/>
        <v>2519929.7799999975</v>
      </c>
      <c r="K38" s="65">
        <f t="shared" si="2"/>
        <v>0</v>
      </c>
    </row>
    <row r="39" spans="1:11" ht="26.25" customHeight="1">
      <c r="A39" s="11" t="s">
        <v>73</v>
      </c>
      <c r="B39" s="35">
        <f>B10+B11+B12+B13+B14+B15+B16+B17+B18+B19+B20+B21+B22+B23+B24+B25+B26+B27+B28+B29+B30+B31</f>
        <v>439063100</v>
      </c>
      <c r="C39" s="35">
        <f>C10+C11+C12+C13+C14+C15+C16+C17+C18+C19+C20+C21+C22+C23+C24+C25+C26+C27+C28+C29+C30+C31</f>
        <v>172111219.32</v>
      </c>
      <c r="D39" s="35">
        <f>D10+D11+D12+D13+D14+D15+D16+D17+D18+D19+D20+D21+D22+D23+D24+D25+D26+D27+D28+D29+D30+D31</f>
        <v>439063100</v>
      </c>
      <c r="E39" s="35">
        <f>E10+E11+E12+E13+E14+E15+E16+E17+E18+E19+E20+E21+E22+E23+E24+E25+E26+E27+E28+E29+E30+E31</f>
        <v>182942900</v>
      </c>
      <c r="F39" s="35">
        <f>F10+F11+F12+F13+F14+F15+F16+F17+F18+F19+F20+F21+F22+F23+F24+F25+F26+F27+F28+F29+F30+F31</f>
        <v>208623252.87999997</v>
      </c>
      <c r="G39" s="42">
        <f t="shared" si="0"/>
        <v>-230439847.12000003</v>
      </c>
      <c r="H39" s="42">
        <f aca="true" t="shared" si="6" ref="H39:H62">F39-E39</f>
        <v>25680352.879999965</v>
      </c>
      <c r="I39" s="66">
        <f t="shared" si="5"/>
        <v>114.03735967889432</v>
      </c>
      <c r="J39" s="67">
        <f t="shared" si="1"/>
        <v>36512033.55999997</v>
      </c>
      <c r="K39" s="68">
        <f t="shared" si="2"/>
        <v>0</v>
      </c>
    </row>
    <row r="40" spans="1:11" ht="26.25" customHeight="1">
      <c r="A40" s="16" t="s">
        <v>54</v>
      </c>
      <c r="B40" s="35">
        <f aca="true" t="shared" si="7" ref="B40:G40">B41+B48+B49+B42</f>
        <v>135930840</v>
      </c>
      <c r="C40" s="35">
        <f t="shared" si="7"/>
        <v>55759824</v>
      </c>
      <c r="D40" s="35">
        <f t="shared" si="7"/>
        <v>123133570</v>
      </c>
      <c r="E40" s="35">
        <f t="shared" si="7"/>
        <v>55543420</v>
      </c>
      <c r="F40" s="35">
        <f t="shared" si="7"/>
        <v>55513470</v>
      </c>
      <c r="G40" s="35">
        <f t="shared" si="7"/>
        <v>-80417370</v>
      </c>
      <c r="H40" s="35">
        <f>F40-E40</f>
        <v>-29950</v>
      </c>
      <c r="I40" s="70">
        <f t="shared" si="5"/>
        <v>99.94607822132666</v>
      </c>
      <c r="J40" s="67">
        <f t="shared" si="1"/>
        <v>-246354</v>
      </c>
      <c r="K40" s="68">
        <f t="shared" si="2"/>
        <v>-12797270</v>
      </c>
    </row>
    <row r="41" spans="1:11" ht="26.25" customHeight="1">
      <c r="A41" s="17" t="s">
        <v>60</v>
      </c>
      <c r="B41" s="31">
        <v>2868000</v>
      </c>
      <c r="C41" s="41">
        <v>6174500</v>
      </c>
      <c r="D41" s="41">
        <v>2868000</v>
      </c>
      <c r="E41" s="41">
        <v>1195000</v>
      </c>
      <c r="F41" s="41">
        <v>1195000</v>
      </c>
      <c r="G41" s="41">
        <f t="shared" si="0"/>
        <v>-1673000</v>
      </c>
      <c r="H41" s="41">
        <f t="shared" si="6"/>
        <v>0</v>
      </c>
      <c r="I41" s="71">
        <f t="shared" si="5"/>
        <v>100</v>
      </c>
      <c r="J41" s="69">
        <f t="shared" si="1"/>
        <v>-4979500</v>
      </c>
      <c r="K41" s="65">
        <f t="shared" si="2"/>
        <v>0</v>
      </c>
    </row>
    <row r="42" spans="1:11" ht="26.25" customHeight="1">
      <c r="A42" s="17" t="s">
        <v>61</v>
      </c>
      <c r="B42" s="31">
        <f>B43+B44+B45+B46+B47</f>
        <v>130526500</v>
      </c>
      <c r="C42" s="31">
        <f>C43+C44+C45+C46+C47</f>
        <v>47182900</v>
      </c>
      <c r="D42" s="31">
        <f>D43+D44+D45+D46+D47</f>
        <v>117473800</v>
      </c>
      <c r="E42" s="31">
        <f>E43+E44+E45+E46+E47</f>
        <v>52863100</v>
      </c>
      <c r="F42" s="31">
        <f>F43+F44+F45+F46+F47</f>
        <v>52863100</v>
      </c>
      <c r="G42" s="41">
        <f t="shared" si="0"/>
        <v>-77663400</v>
      </c>
      <c r="H42" s="41">
        <f t="shared" si="6"/>
        <v>0</v>
      </c>
      <c r="I42" s="71">
        <f t="shared" si="5"/>
        <v>100</v>
      </c>
      <c r="J42" s="69">
        <f t="shared" si="1"/>
        <v>5680200</v>
      </c>
      <c r="K42" s="65">
        <f t="shared" si="2"/>
        <v>-13052700</v>
      </c>
    </row>
    <row r="43" spans="1:11" ht="51" customHeight="1">
      <c r="A43" s="15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71">
        <f t="shared" si="5"/>
        <v>0</v>
      </c>
      <c r="J43" s="69">
        <f t="shared" si="1"/>
        <v>0</v>
      </c>
      <c r="K43" s="65">
        <f t="shared" si="2"/>
        <v>0</v>
      </c>
    </row>
    <row r="44" spans="1:11" ht="26.25" customHeight="1">
      <c r="A44" s="17" t="s">
        <v>65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71">
        <f t="shared" si="5"/>
        <v>0</v>
      </c>
      <c r="J44" s="69">
        <f t="shared" si="1"/>
        <v>0</v>
      </c>
      <c r="K44" s="65">
        <f t="shared" si="2"/>
        <v>0</v>
      </c>
    </row>
    <row r="45" spans="1:11" ht="26.25" customHeight="1">
      <c r="A45" s="18" t="s">
        <v>52</v>
      </c>
      <c r="B45" s="36">
        <v>130526500</v>
      </c>
      <c r="C45" s="41">
        <v>47182900</v>
      </c>
      <c r="D45" s="36">
        <v>117473800</v>
      </c>
      <c r="E45" s="41">
        <v>52863100</v>
      </c>
      <c r="F45" s="41">
        <v>52863100</v>
      </c>
      <c r="G45" s="41">
        <f t="shared" si="0"/>
        <v>-77663400</v>
      </c>
      <c r="H45" s="41">
        <f t="shared" si="6"/>
        <v>0</v>
      </c>
      <c r="I45" s="71">
        <f t="shared" si="5"/>
        <v>100</v>
      </c>
      <c r="J45" s="69">
        <f t="shared" si="1"/>
        <v>5680200</v>
      </c>
      <c r="K45" s="65">
        <f t="shared" si="2"/>
        <v>-13052700</v>
      </c>
    </row>
    <row r="46" spans="1:11" ht="26.25" customHeight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71">
        <f t="shared" si="5"/>
        <v>0</v>
      </c>
      <c r="J46" s="69">
        <f t="shared" si="1"/>
        <v>0</v>
      </c>
      <c r="K46" s="65">
        <f t="shared" si="2"/>
        <v>0</v>
      </c>
    </row>
    <row r="47" spans="1:11" ht="45.7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71">
        <f t="shared" si="5"/>
        <v>0</v>
      </c>
      <c r="J47" s="69">
        <f t="shared" si="1"/>
        <v>0</v>
      </c>
      <c r="K47" s="65">
        <f t="shared" si="2"/>
        <v>0</v>
      </c>
    </row>
    <row r="48" spans="1:11" ht="45" customHeight="1">
      <c r="A48" s="15" t="s">
        <v>62</v>
      </c>
      <c r="B48" s="34">
        <v>0</v>
      </c>
      <c r="C48" s="31">
        <v>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 t="shared" si="6"/>
        <v>0</v>
      </c>
      <c r="I48" s="71">
        <f t="shared" si="5"/>
        <v>0</v>
      </c>
      <c r="J48" s="69">
        <f t="shared" si="1"/>
        <v>0</v>
      </c>
      <c r="K48" s="65">
        <f t="shared" si="2"/>
        <v>0</v>
      </c>
    </row>
    <row r="49" spans="1:11" ht="45" customHeight="1">
      <c r="A49" s="15" t="s">
        <v>59</v>
      </c>
      <c r="B49" s="34">
        <v>2536340</v>
      </c>
      <c r="C49" s="31">
        <v>2402424</v>
      </c>
      <c r="D49" s="31">
        <v>2791770</v>
      </c>
      <c r="E49" s="31">
        <v>1485320</v>
      </c>
      <c r="F49" s="31">
        <v>1455370</v>
      </c>
      <c r="G49" s="41">
        <f t="shared" si="0"/>
        <v>-1080970</v>
      </c>
      <c r="H49" s="41">
        <f t="shared" si="6"/>
        <v>-29950</v>
      </c>
      <c r="I49" s="71">
        <f t="shared" si="5"/>
        <v>97.9835994937118</v>
      </c>
      <c r="J49" s="69">
        <f t="shared" si="1"/>
        <v>-947054</v>
      </c>
      <c r="K49" s="65">
        <f t="shared" si="2"/>
        <v>255430</v>
      </c>
    </row>
    <row r="50" spans="1:11" ht="26.25" customHeight="1">
      <c r="A50" s="11" t="s">
        <v>72</v>
      </c>
      <c r="B50" s="35">
        <f>B39+B40</f>
        <v>574993940</v>
      </c>
      <c r="C50" s="35">
        <f>C39+C40</f>
        <v>227871043.32</v>
      </c>
      <c r="D50" s="35">
        <f>D39+D40</f>
        <v>562196670</v>
      </c>
      <c r="E50" s="35">
        <f>E39+E40</f>
        <v>238486320</v>
      </c>
      <c r="F50" s="35">
        <f>F39+F40</f>
        <v>264136722.87999997</v>
      </c>
      <c r="G50" s="42">
        <f t="shared" si="0"/>
        <v>-310857217.12</v>
      </c>
      <c r="H50" s="42">
        <f t="shared" si="6"/>
        <v>25650402.879999965</v>
      </c>
      <c r="I50" s="66">
        <f t="shared" si="5"/>
        <v>110.75550282297112</v>
      </c>
      <c r="J50" s="67">
        <f t="shared" si="1"/>
        <v>36265679.55999997</v>
      </c>
      <c r="K50" s="68">
        <f t="shared" si="2"/>
        <v>-12797270</v>
      </c>
    </row>
    <row r="51" spans="1:11" ht="26.25" customHeight="1">
      <c r="A51" s="11" t="s">
        <v>32</v>
      </c>
      <c r="B51" s="35"/>
      <c r="C51" s="42"/>
      <c r="D51" s="42"/>
      <c r="E51" s="42"/>
      <c r="F51" s="41"/>
      <c r="G51" s="41"/>
      <c r="H51" s="41"/>
      <c r="I51" s="72"/>
      <c r="J51" s="69"/>
      <c r="K51" s="65"/>
    </row>
    <row r="52" spans="1:11" ht="27" customHeight="1">
      <c r="A52" s="15" t="s">
        <v>44</v>
      </c>
      <c r="B52" s="34">
        <v>10694070</v>
      </c>
      <c r="C52" s="41">
        <v>2939940.05</v>
      </c>
      <c r="D52" s="41">
        <v>10694070</v>
      </c>
      <c r="E52" s="41">
        <v>4455862.5</v>
      </c>
      <c r="F52" s="41">
        <v>2424095.41</v>
      </c>
      <c r="G52" s="41">
        <f aca="true" t="shared" si="8" ref="G52:G62">F52-B52</f>
        <v>-8269974.59</v>
      </c>
      <c r="H52" s="41">
        <f t="shared" si="6"/>
        <v>-2031767.0899999999</v>
      </c>
      <c r="I52" s="63">
        <f t="shared" si="5"/>
        <v>54.40238360137909</v>
      </c>
      <c r="J52" s="69">
        <f aca="true" t="shared" si="9" ref="J52:J62">F52-C52</f>
        <v>-515844.63999999966</v>
      </c>
      <c r="K52" s="65">
        <f aca="true" t="shared" si="10" ref="K52:K62">D52-B52</f>
        <v>0</v>
      </c>
    </row>
    <row r="53" spans="1:11" ht="45" customHeight="1">
      <c r="A53" s="15" t="s">
        <v>33</v>
      </c>
      <c r="B53" s="34">
        <v>450900</v>
      </c>
      <c r="C53" s="41">
        <v>209742.7</v>
      </c>
      <c r="D53" s="41">
        <v>450900</v>
      </c>
      <c r="E53" s="41">
        <v>187800</v>
      </c>
      <c r="F53" s="41">
        <v>197595.26</v>
      </c>
      <c r="G53" s="41">
        <f t="shared" si="8"/>
        <v>-253304.74</v>
      </c>
      <c r="H53" s="41">
        <f t="shared" si="6"/>
        <v>9795.26000000001</v>
      </c>
      <c r="I53" s="63">
        <f t="shared" si="5"/>
        <v>105.21579339723111</v>
      </c>
      <c r="J53" s="69">
        <f t="shared" si="9"/>
        <v>-12147.440000000002</v>
      </c>
      <c r="K53" s="65">
        <f t="shared" si="10"/>
        <v>0</v>
      </c>
    </row>
    <row r="54" spans="1:11" ht="0.75" customHeight="1" hidden="1">
      <c r="A54" s="15" t="s">
        <v>45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3">
        <f t="shared" si="5"/>
        <v>0</v>
      </c>
      <c r="J54" s="69">
        <f t="shared" si="9"/>
        <v>0</v>
      </c>
      <c r="K54" s="65">
        <f t="shared" si="10"/>
        <v>0</v>
      </c>
    </row>
    <row r="55" spans="1:11" ht="69" customHeight="1">
      <c r="A55" s="15" t="s">
        <v>34</v>
      </c>
      <c r="B55" s="34">
        <v>0</v>
      </c>
      <c r="C55" s="41">
        <v>4494.77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3">
        <f t="shared" si="5"/>
        <v>0</v>
      </c>
      <c r="J55" s="69">
        <f t="shared" si="9"/>
        <v>-4494.77</v>
      </c>
      <c r="K55" s="65">
        <f t="shared" si="10"/>
        <v>0</v>
      </c>
    </row>
    <row r="56" spans="1:11" ht="26.25" customHeight="1">
      <c r="A56" s="16" t="s">
        <v>15</v>
      </c>
      <c r="B56" s="35">
        <f>B57+B58</f>
        <v>2100000</v>
      </c>
      <c r="C56" s="35">
        <f>C57+C58</f>
        <v>2833956.4699999997</v>
      </c>
      <c r="D56" s="35">
        <f>D57+D58</f>
        <v>2100000</v>
      </c>
      <c r="E56" s="35">
        <f>E57+E58</f>
        <v>875000</v>
      </c>
      <c r="F56" s="35">
        <f>F57+F58</f>
        <v>540667.22</v>
      </c>
      <c r="G56" s="42">
        <f t="shared" si="8"/>
        <v>-1559332.78</v>
      </c>
      <c r="H56" s="42">
        <f t="shared" si="6"/>
        <v>-334332.78</v>
      </c>
      <c r="I56" s="66">
        <f t="shared" si="5"/>
        <v>61.79053942857142</v>
      </c>
      <c r="J56" s="67">
        <f t="shared" si="9"/>
        <v>-2293289.25</v>
      </c>
      <c r="K56" s="68">
        <f t="shared" si="10"/>
        <v>0</v>
      </c>
    </row>
    <row r="57" spans="1:11" ht="26.25" customHeight="1">
      <c r="A57" s="17" t="s">
        <v>47</v>
      </c>
      <c r="B57" s="31">
        <v>600000</v>
      </c>
      <c r="C57" s="41">
        <v>879800</v>
      </c>
      <c r="D57" s="41">
        <v>600000</v>
      </c>
      <c r="E57" s="41">
        <v>250000</v>
      </c>
      <c r="F57" s="41">
        <v>28064.12</v>
      </c>
      <c r="G57" s="41">
        <f t="shared" si="8"/>
        <v>-571935.88</v>
      </c>
      <c r="H57" s="41">
        <f t="shared" si="6"/>
        <v>-221935.88</v>
      </c>
      <c r="I57" s="63">
        <f t="shared" si="5"/>
        <v>11.225648</v>
      </c>
      <c r="J57" s="69">
        <f t="shared" si="9"/>
        <v>-851735.88</v>
      </c>
      <c r="K57" s="65">
        <f t="shared" si="10"/>
        <v>0</v>
      </c>
    </row>
    <row r="58" spans="1:11" ht="26.25" customHeight="1">
      <c r="A58" s="17" t="s">
        <v>46</v>
      </c>
      <c r="B58" s="31">
        <v>1500000</v>
      </c>
      <c r="C58" s="41">
        <v>1954156.47</v>
      </c>
      <c r="D58" s="41">
        <v>1500000</v>
      </c>
      <c r="E58" s="41">
        <v>625000</v>
      </c>
      <c r="F58" s="41">
        <v>512603.1</v>
      </c>
      <c r="G58" s="41">
        <f t="shared" si="8"/>
        <v>-987396.9</v>
      </c>
      <c r="H58" s="41">
        <f t="shared" si="6"/>
        <v>-112396.90000000002</v>
      </c>
      <c r="I58" s="63">
        <f t="shared" si="5"/>
        <v>82.01649599999999</v>
      </c>
      <c r="J58" s="69">
        <f t="shared" si="9"/>
        <v>-1441553.37</v>
      </c>
      <c r="K58" s="65">
        <f t="shared" si="10"/>
        <v>0</v>
      </c>
    </row>
    <row r="59" spans="1:11" ht="26.25" customHeight="1" hidden="1">
      <c r="A59" s="17" t="s">
        <v>48</v>
      </c>
      <c r="B59" s="31">
        <v>0</v>
      </c>
      <c r="C59" s="41">
        <v>0</v>
      </c>
      <c r="D59" s="41">
        <v>0</v>
      </c>
      <c r="E59" s="41">
        <v>0</v>
      </c>
      <c r="F59" s="41">
        <v>0</v>
      </c>
      <c r="G59" s="41">
        <f t="shared" si="8"/>
        <v>0</v>
      </c>
      <c r="H59" s="41">
        <f t="shared" si="6"/>
        <v>0</v>
      </c>
      <c r="I59" s="63">
        <f t="shared" si="5"/>
        <v>0</v>
      </c>
      <c r="J59" s="69">
        <f t="shared" si="9"/>
        <v>0</v>
      </c>
      <c r="K59" s="73">
        <f t="shared" si="10"/>
        <v>0</v>
      </c>
    </row>
    <row r="60" spans="1:11" ht="26.25" customHeight="1">
      <c r="A60" s="17" t="s">
        <v>51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41">
        <f t="shared" si="8"/>
        <v>0</v>
      </c>
      <c r="H60" s="41">
        <f t="shared" si="6"/>
        <v>0</v>
      </c>
      <c r="I60" s="63">
        <f t="shared" si="5"/>
        <v>0</v>
      </c>
      <c r="J60" s="69">
        <f t="shared" si="9"/>
        <v>0</v>
      </c>
      <c r="K60" s="74">
        <f t="shared" si="10"/>
        <v>0</v>
      </c>
    </row>
    <row r="61" spans="1:11" ht="26.25" customHeight="1">
      <c r="A61" s="11" t="s">
        <v>2</v>
      </c>
      <c r="B61" s="35">
        <f>B52+B53+B54+B55+B56+B59+B60</f>
        <v>13244970</v>
      </c>
      <c r="C61" s="35">
        <f>C52+C53+C54+C55+C56+C59+C60</f>
        <v>5988133.99</v>
      </c>
      <c r="D61" s="35">
        <f>D52+D53+D54+D55+D56+D59+D60</f>
        <v>13244970</v>
      </c>
      <c r="E61" s="35">
        <f>E52+E53+E54+E55+E56+E59+E60</f>
        <v>5518662.5</v>
      </c>
      <c r="F61" s="35">
        <f>F52+F53+F54+F55+F56+F59+F60</f>
        <v>3162357.8899999997</v>
      </c>
      <c r="G61" s="42">
        <f t="shared" si="8"/>
        <v>-10082612.11</v>
      </c>
      <c r="H61" s="42">
        <f t="shared" si="6"/>
        <v>-2356304.6100000003</v>
      </c>
      <c r="I61" s="66">
        <f t="shared" si="5"/>
        <v>57.30297676293847</v>
      </c>
      <c r="J61" s="67">
        <f t="shared" si="9"/>
        <v>-2825776.1000000006</v>
      </c>
      <c r="K61" s="75">
        <f t="shared" si="10"/>
        <v>0</v>
      </c>
    </row>
    <row r="62" spans="1:11" ht="26.25" customHeight="1" thickBot="1">
      <c r="A62" s="14" t="s">
        <v>1</v>
      </c>
      <c r="B62" s="37">
        <f>B50+B61</f>
        <v>588238910</v>
      </c>
      <c r="C62" s="43">
        <f>C50+C61</f>
        <v>233859177.31</v>
      </c>
      <c r="D62" s="43">
        <f>D50+D61</f>
        <v>575441640</v>
      </c>
      <c r="E62" s="43">
        <f>E50+E61</f>
        <v>244004982.5</v>
      </c>
      <c r="F62" s="43">
        <f>F50+F61</f>
        <v>267299080.76999995</v>
      </c>
      <c r="G62" s="43">
        <f t="shared" si="8"/>
        <v>-320939829.23</v>
      </c>
      <c r="H62" s="43">
        <f t="shared" si="6"/>
        <v>23294098.26999995</v>
      </c>
      <c r="I62" s="76">
        <f t="shared" si="5"/>
        <v>109.54656664439217</v>
      </c>
      <c r="J62" s="77">
        <f t="shared" si="9"/>
        <v>33439903.45999995</v>
      </c>
      <c r="K62" s="78">
        <f t="shared" si="10"/>
        <v>-12797270</v>
      </c>
    </row>
    <row r="63" spans="1:13" ht="42" customHeight="1">
      <c r="A63" s="6"/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</row>
    <row r="64" spans="1:13" ht="24" customHeight="1">
      <c r="A64" s="25" t="s">
        <v>74</v>
      </c>
      <c r="B64" s="25"/>
      <c r="C64" s="25"/>
      <c r="D64" s="25"/>
      <c r="E64" s="25"/>
      <c r="F64" s="25"/>
      <c r="G64" s="25"/>
      <c r="H64" s="79" t="s">
        <v>71</v>
      </c>
      <c r="I64" s="79"/>
      <c r="J64" s="79"/>
      <c r="K64" s="79"/>
      <c r="L64" s="6"/>
      <c r="M64" s="6"/>
    </row>
    <row r="65" ht="16.5" customHeight="1"/>
    <row r="66" ht="22.5" customHeight="1"/>
    <row r="67" ht="16.5" customHeight="1"/>
    <row r="68" ht="27" customHeight="1" hidden="1"/>
    <row r="75" spans="15:16" ht="12.75">
      <c r="O75" s="4"/>
      <c r="P75" s="4"/>
    </row>
  </sheetData>
  <sheetProtection/>
  <mergeCells count="4">
    <mergeCell ref="H64:K64"/>
    <mergeCell ref="A4:A7"/>
    <mergeCell ref="H4:I6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2022-06-01T09:06:35Z</cp:lastPrinted>
  <dcterms:created xsi:type="dcterms:W3CDTF">2001-12-13T10:05:27Z</dcterms:created>
  <dcterms:modified xsi:type="dcterms:W3CDTF">2022-06-09T06:29:58Z</dcterms:modified>
  <cp:category/>
  <cp:version/>
  <cp:contentType/>
  <cp:contentStatus/>
</cp:coreProperties>
</file>