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Зміни!$B$1:$K$86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3"/>
  <c r="F56"/>
  <c r="F38" l="1"/>
  <c r="F47" s="1"/>
  <c r="F66"/>
  <c r="F58"/>
  <c r="F80"/>
  <c r="F81"/>
  <c r="F79"/>
  <c r="E40"/>
  <c r="E47" s="1"/>
  <c r="E58" s="1"/>
  <c r="F77"/>
  <c r="F76" l="1"/>
  <c r="F75"/>
  <c r="F74"/>
  <c r="F73"/>
  <c r="F72"/>
  <c r="F71"/>
  <c r="F70"/>
  <c r="F65"/>
  <c r="F67"/>
  <c r="F68"/>
  <c r="F69"/>
  <c r="F82"/>
  <c r="F64"/>
  <c r="F63"/>
  <c r="E15"/>
  <c r="D27"/>
  <c r="D28" s="1"/>
  <c r="D29" s="1"/>
  <c r="F19"/>
  <c r="E19"/>
  <c r="F62"/>
  <c r="F61"/>
  <c r="F60"/>
  <c r="F15" l="1"/>
</calcChain>
</file>

<file path=xl/sharedStrings.xml><?xml version="1.0" encoding="utf-8"?>
<sst xmlns="http://schemas.openxmlformats.org/spreadsheetml/2006/main" count="235" uniqueCount="215">
  <si>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</si>
  <si>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</si>
  <si>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</si>
  <si>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</si>
  <si>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</si>
  <si>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</si>
  <si>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</si>
  <si>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</si>
  <si>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</si>
  <si>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</si>
  <si>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</si>
  <si>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 xml:space="preserve">до рішення виконавчого комітету міської ради </t>
  </si>
  <si>
    <t>КПКВ 1014030    КЕКВ 2240</t>
  </si>
  <si>
    <t>Лист  управління культури від 21.06.2022 № 1-16/135</t>
  </si>
  <si>
    <t>Лист  управління культури від 22.06.2022 № 1-16/136</t>
  </si>
  <si>
    <t xml:space="preserve"> Лист управління культури від 22.06.2022 № 1-16/137 </t>
  </si>
  <si>
    <t>Лист  управління культури  від 29.06.2022 № 1-16/154</t>
  </si>
  <si>
    <t>КПКВ 1011080   КЕКВ 2240+10 000        КЕКВ 2210-10 000</t>
  </si>
  <si>
    <t>І</t>
  </si>
  <si>
    <t>Зміни за рахунок перевиконання  доходної частини бюджету  за  І півріччя 2022 року - 15 337 000</t>
  </si>
  <si>
    <t>Освіта, ЗДО</t>
  </si>
  <si>
    <t>Освіта, ЗЗСО</t>
  </si>
  <si>
    <t>Освіта, позашкілля</t>
  </si>
  <si>
    <t>Освіта,  ЦПРПП</t>
  </si>
  <si>
    <t>Культура, музеї</t>
  </si>
  <si>
    <t>Культура, мистецькі школи</t>
  </si>
  <si>
    <t>Територіальний центр</t>
  </si>
  <si>
    <t>ДЮСШ</t>
  </si>
  <si>
    <t>Фінуправління</t>
  </si>
  <si>
    <t>Виконком</t>
  </si>
  <si>
    <t>ДЮСШ "Спартак"</t>
  </si>
  <si>
    <t>Молодіжний центр</t>
  </si>
  <si>
    <t>Муніципальна "ВАРТА"</t>
  </si>
  <si>
    <t>КПКВ 0611010   КЕКВ 2100</t>
  </si>
  <si>
    <t>КПКВ 0611020      КЕКВ 2100</t>
  </si>
  <si>
    <t>КПКВ 0611070   КЕКВ 2100</t>
  </si>
  <si>
    <t>КПКВ 0611151    КЕКВ 2100</t>
  </si>
  <si>
    <t>КПКВ 0611160   КЕКВ 2100</t>
  </si>
  <si>
    <t>КПКВ 1014030   КЕКВ 2100</t>
  </si>
  <si>
    <t>КПКВ 1014040     КЕКВ 2100</t>
  </si>
  <si>
    <t>КПКВ 1011080       КЕКВ 2100</t>
  </si>
  <si>
    <t>КПКВ 0813104     КЕКВ 2100</t>
  </si>
  <si>
    <t xml:space="preserve">КПКВ 1115031   КЕКВ 2100 </t>
  </si>
  <si>
    <t>КПКВ 0610160   КЕКВ 2100</t>
  </si>
  <si>
    <t>КПКВ 3710160     КЕКВ 2100</t>
  </si>
  <si>
    <t>КПКВ 0210160    КЕКВ 2100</t>
  </si>
  <si>
    <t>КПКВ 1115032      КЕКВ 2610</t>
  </si>
  <si>
    <t>КПКВ 0213133 КЕКВ 2610</t>
  </si>
  <si>
    <t>КПКВ 0218210   КЕКВ 2610</t>
  </si>
  <si>
    <t>Лист  УСЗН від  06.07.2022 № 01-16/05/1899</t>
  </si>
  <si>
    <r>
      <rPr>
        <b/>
        <sz val="40"/>
        <rFont val="Times New Roman"/>
        <family val="1"/>
        <charset val="204"/>
      </rPr>
      <t>Зарплата - 330000,</t>
    </r>
    <r>
      <rPr>
        <sz val="40"/>
        <rFont val="Times New Roman"/>
        <family val="1"/>
        <charset val="204"/>
      </rPr>
      <t xml:space="preserve">  нарахування- 70000</t>
    </r>
  </si>
  <si>
    <t xml:space="preserve">Зарплата, нарахування </t>
  </si>
  <si>
    <t>КПКВ 0611141   КЕКВ 2100</t>
  </si>
  <si>
    <t>Освіта, бухгалтерія</t>
  </si>
  <si>
    <t>Лист УЖКГ та Б від 06.07.2022 № 01-14/461</t>
  </si>
  <si>
    <t>КПКВ 1216011,    КЕКВ 3131  зняти 65000                                         На КПКВ 1217330, КЕКВ 3122 + 65000</t>
  </si>
  <si>
    <t xml:space="preserve">УСЗН </t>
  </si>
  <si>
    <t>Листи бюджетних та комунальних  закладів і установ</t>
  </si>
  <si>
    <t>Компенсаційні виплати  за пільговий проїзд  на залізничному  транспорті</t>
  </si>
  <si>
    <t>( +-) 4 200</t>
  </si>
  <si>
    <t>( +-) 4 000</t>
  </si>
  <si>
    <t>( +-) 65 000</t>
  </si>
  <si>
    <t>Зміни в межах бюджету</t>
  </si>
  <si>
    <t>Проведення ремонтів по облаштуванню  сховища по вул Заньковецької,8</t>
  </si>
  <si>
    <t xml:space="preserve">Фінансова підтримка на покращення стану розрахунків за спожиті енергоносії, паливно-мастильні матеріали, запчастини тощо та погашення заборгованості за розрахунками по податках і зборах </t>
  </si>
  <si>
    <t>Лист МЦ "Спорт для всіх" від 12.07.22 р. № 177</t>
  </si>
  <si>
    <t>Закупівля будівельних матеріалів(цемент, дошка, труба профільна та фарба) на поточний ремонт хокейно-футбольного майданчику розміром 60х30 м в парку Шевченка на спортивному комплексі "Металіст" за адресою вул. Кушакевичів,7</t>
  </si>
  <si>
    <t>Лист МЦ "Спорт для всіх" від 13.07.22 р. № 178</t>
  </si>
  <si>
    <t>Проведення поточного ремонту з відновлення покриття з синтетичної трави футбольного поля розміром 15х24 м на міському стадіоні "Спартак" за адресою вул. Полковника Розумовського,5</t>
  </si>
  <si>
    <t>Лист КЗ "Обласний соц.гуртожиток для дітей-сиріт…" від 19.07.22р. №73</t>
  </si>
  <si>
    <t xml:space="preserve">Заміна вікон, остеклення вікон </t>
  </si>
  <si>
    <t>Нова програма, субвенція</t>
  </si>
  <si>
    <t>Лист  управління культури  від 25.07.2022 № 1-16/177</t>
  </si>
  <si>
    <t>Перерозподіл кошторисних призначень по дитячій музичній школі з придбання музичних інструментів на оплату послуг з повірки теплолічильника та інших супутніх послуг</t>
  </si>
  <si>
    <t>(+,-) 7 000</t>
  </si>
  <si>
    <t>Лист  управління культури  від 14.07.2022 № 1-16/170</t>
  </si>
  <si>
    <t>Всього</t>
  </si>
  <si>
    <t>Перерозподіл кошторисних призначень по ЦБС з передплати періодичних видань на оплату послуг з повірки теплолічильника та інших супутніх послуг</t>
  </si>
  <si>
    <t>(+,-) 6 810</t>
  </si>
  <si>
    <t>Лист МЦ "Спорт для всіх" від 13.07.22 р. № 179</t>
  </si>
  <si>
    <t>(+-) 10 000</t>
  </si>
  <si>
    <t>Перерозподіл кошторисних призначень по дитячій музичній школі з  придбання музичних інструментів на проведення ремонту теплотраси на горищі будівлі</t>
  </si>
  <si>
    <t xml:space="preserve">Перерозподіл кошторисних призначень по НКМ ім. І.Спаського з поточного ремонту музею на послуги з охорони   </t>
  </si>
  <si>
    <t xml:space="preserve">Перерозподіл кошторисних призначень по НКМ ім. І.Спаського з інших поточних видатків на оплату послуг  з централізованого  водопостачання та централізованого  водовідведення </t>
  </si>
  <si>
    <t xml:space="preserve">Перерозподіл кошторисних призначень  з "Капітального ремонту системи опалення адміністративної будівлі з заміною котла" на оплату поточних видатків з оплати послуг для забезпечення проекту "Зовнішнє електропостачання нежитлової будівлі, спортзалу по вул. Прилуцька, буд.156 </t>
  </si>
  <si>
    <t>(+,-) 213 726</t>
  </si>
  <si>
    <t>КПКВ 1011080 КЕКВ 2210-7000; КЕКВ 2240+7 000</t>
  </si>
  <si>
    <t>КПКВ 1014030 КЕКВ 2210 - 6810; КЕКВ 2240+6810</t>
  </si>
  <si>
    <t xml:space="preserve">в межах КПКВ 1014040                         КЕКВ 2240  </t>
  </si>
  <si>
    <t>КПКВ 1014040 КЕКВ 2240 - 4000; КЕКВ  2272 + 4000</t>
  </si>
  <si>
    <t>КПКВ 1115061 КЕКВ 3132-213726; КЕКВ 2240+213726</t>
  </si>
  <si>
    <t>Лист УКМ та ЗВ від 14.07.22 р. № 463</t>
  </si>
  <si>
    <t>Перерозподіл кошторисних призначень по кошторису управління з капітальних видатків на послуги з поточного ремонту приміщення</t>
  </si>
  <si>
    <t>(+,-) 30 000</t>
  </si>
  <si>
    <t>КПКВ 3110160 КЕКВ 3132-30000; КЕКВ 2240+30000</t>
  </si>
  <si>
    <t>Лист  УСЗН від  19.07.2022 № 01-16/05/2072</t>
  </si>
  <si>
    <t>Перерозподіл кошторисних призначень з оплати громадських робіт на компенсаційні виплати учасникам АТО (ООС) за придбане житло</t>
  </si>
  <si>
    <t>(+,-) 100 000</t>
  </si>
  <si>
    <t>КПКВ 0813242 + 100000; КПКВ 0813210 КЕКВ 2111-82000, КЕКВ 2120-18000</t>
  </si>
  <si>
    <t>Лист МЦ "Спорт для всіх" від 20.07.22 р. № 184</t>
  </si>
  <si>
    <t xml:space="preserve">Перерозподіл кошторисних призначень  з "Капітальний ремонт системи опалення адміністративної будівлі з заміною котла»  на заробітну плату  - 142000 грн.; на закупівлю предметів, матеріалів для облаштування укриття, спортивних майданчиків, ПММ - 64000 грн.
</t>
  </si>
  <si>
    <t>Лист ТЦ соцобслуговування від 25.07.22 № 202</t>
  </si>
  <si>
    <t>Перерозподіл кошторисних призначень з програми інформатизації на кошторис закладу, на зарплату</t>
  </si>
  <si>
    <t>(+,-) 35 000</t>
  </si>
  <si>
    <t>КПКВ 0817520 КЕКВ 2210-35000, КПКВ 0813104 КЕКВ 2120+35000</t>
  </si>
  <si>
    <t>Лист УЖКГ та Б від 20.07.2022 № 01-14/522</t>
  </si>
  <si>
    <t>Перерозподіл  кошторисних призначень з ремонту та утримання фасадів багатоквартирних житлових будинків центральних вулиць на  Будівництво ЛЕП по вул. Арвата, Афганців, П.Морозова із встановленням КТП (виконання  контрольно- геодезичного знімання та видача сертифікату готовності )</t>
  </si>
  <si>
    <t xml:space="preserve">Перерозподіл  кошторисних призначень з капітального ремонту дороги по вул.Сакко і Ванцетті  на утримання вулично-шляхової мережі (поточний ремонт внутріквартальних вулиць)  
</t>
  </si>
  <si>
    <t xml:space="preserve">Перерозподіл  кошторисних призначень з капітального ремонту дороги по вул. Богушевича на  утримання вулично-шляхової мережі (поточний ремонт внутріквартальних вулиць) - 1 2000 000 грн., капітальний ремонт дороги вул.Гоголя - 1 000 000 грн. 
</t>
  </si>
  <si>
    <t xml:space="preserve">Перерозподіл  кошторисних призначень з капітального ремонту дороги по вул. Бобрицька на капітальний ремонт дороги вул.Гоголя - 3 450 695 грн., на комплексну  програму заходів та робіт з територіальної оборони Ніжинської територіальної громади  на 2022 рік / Придбання вікон/ - 49 305 грн.
</t>
  </si>
  <si>
    <t>Лист УЖКГ та Б від 20.07.2022 № 01-14/522-3</t>
  </si>
  <si>
    <t xml:space="preserve">В межах затверджених кошторисних призначень змінити отримувача коштів з КП «ВУКГ» на КП «НУВКГ»
 по 
КПКВКМБ 1217670 КЕКВ 3210:
 1 400 000,00 грн.  поповнення статутного капіталу
</t>
  </si>
  <si>
    <t>(+,-) 2 800 000</t>
  </si>
  <si>
    <t>(+,-) 2 200 000</t>
  </si>
  <si>
    <t>(+,-) 3 500 000</t>
  </si>
  <si>
    <t>(+,-) 212 000</t>
  </si>
  <si>
    <t>Різниця між плановими нарахуваннями та нарахуваннями за економічно обгрунтованими тарифами за грудень 2021 р.-квітень 2022 р. по ТОВ "НіжинТеплоМережі"(лютий-5 749 212,94 грн., березень-5 103 889,75 грн., квітень -       1 953 925,41 грн.)</t>
  </si>
  <si>
    <t xml:space="preserve">МЦП "Відшкодування  різниці в тарифах на послуги з централізованого теплопостачання  та  гарячого  водопостачання  у 2022році"  </t>
  </si>
  <si>
    <t xml:space="preserve">Перерозподіл  кошторисних призначень з придбання елементів благоустрою на МЦП «Удосконалення системи поводження з твердими побутовими відходами, розвитку та збереження зелених насаджень, благоустрою територій Ніжинської міської територіальної громади  на 2022 рік» для КП ЖЕК Північна
</t>
  </si>
  <si>
    <t>Лист Добровольчого формування Ніжинської ТГ № 1 від 27.07.22 №710</t>
  </si>
  <si>
    <t>Освіта, ІРЦ</t>
  </si>
  <si>
    <t>Культура, ЦБС</t>
  </si>
  <si>
    <t>Управління освіти</t>
  </si>
  <si>
    <t>Додатково на заробітну плату з нарахуваннями, в тому числі:</t>
  </si>
  <si>
    <t>Разом по галузі "Освіта"</t>
  </si>
  <si>
    <r>
      <rPr>
        <b/>
        <sz val="40"/>
        <rFont val="Times New Roman"/>
        <family val="1"/>
        <charset val="204"/>
      </rPr>
      <t>Зарплата -  3 500</t>
    </r>
    <r>
      <rPr>
        <sz val="40"/>
        <rFont val="Times New Roman"/>
        <family val="1"/>
        <charset val="204"/>
      </rPr>
      <t>, нарахування - 1 500</t>
    </r>
  </si>
  <si>
    <t>Разом по галузі "Культура"</t>
  </si>
  <si>
    <t>Культура, Будинок культури</t>
  </si>
  <si>
    <t>Фінансування та матеріально-технічне забезпечення ДФНТГ № 1</t>
  </si>
  <si>
    <t>Комплексна програма енергоефективності бюджетної, комунальної, та житлової сфер Ніжинської територіальної громади на 2022-2024 роки</t>
  </si>
  <si>
    <t>Міська цільова Програми «Розробка схем та проектних рішень масового застосування та детального планування на 2022 р.»</t>
  </si>
  <si>
    <t>Міська програма реалізації повноважень міської ради у галузі земельних відносин на 2022 рік</t>
  </si>
  <si>
    <t>КПКВ 1217640 КЕКВ 2610</t>
  </si>
  <si>
    <t>Лист управління освіти від 27.07.22 р. № 01-10/793</t>
  </si>
  <si>
    <t>Перерозподіл  кошторисних призначень з поточних видатків (придбання меблів, постільної білизни, фарби, продуктів харчування, з поточних ремонтів, відрядних) на захищені статті (зарплата, енергоносії)</t>
  </si>
  <si>
    <t>(+,-) 3 388 340</t>
  </si>
  <si>
    <t>КПКВ 1217670 КЕКВ 3210</t>
  </si>
  <si>
    <t>КПКВ 1217461 КЕКВ 3132 - 3500000; КПКВ 1217461 КЕКВ 3132 + 3450695; КПКВ 1218110 КЕКВ 2210 + 49305</t>
  </si>
  <si>
    <t>КПКВ 1217461 КЕКВ 3132 - 2800000; 2240 + 2800000</t>
  </si>
  <si>
    <t>КПКВ 1217461 КЕКВ 3132 - 2200000;  КЕКВ 2240 + 1200000;  КЕКВ 3132 + 1000000</t>
  </si>
  <si>
    <t>КПКВ 1216030 КЕКВ 2210-212000;  КЕКВ 2610+212000</t>
  </si>
  <si>
    <t>КПКВ 1217461 КЕКВ 3132 - 7000000; КЕКВ 2240 + 7000000</t>
  </si>
  <si>
    <t>КПКВ 1115061 КЕКВ 2000</t>
  </si>
  <si>
    <t>-</t>
  </si>
  <si>
    <t xml:space="preserve">Фінансова підтримка на покращення стану розрахунків по платежах до бюджету </t>
  </si>
  <si>
    <t>Лист НРВ поліції ГУНП в Чернігівській обл. від 01.08.22 № 10454/124/45-2022</t>
  </si>
  <si>
    <t>Фінансування згідно Програми  профілактики правопорушень на 2022 рік «Правопорядок» (придбання ПММ для службового автотранспорту)</t>
  </si>
  <si>
    <t>Лист управління освіти від 29.07.22 р. № 01-10/814</t>
  </si>
  <si>
    <t>Лист УЖКГ та Б від 20.07.2022 № 01-14/522-1</t>
  </si>
  <si>
    <t>Перерозподіл  кошторисних призначень з Міської цільової програми співфінансування робіт з ремонту та утримання фасадів багатоквартирних житлових будинків центральних вулиць м. Ніжина на 2022 рік на підрізання дерев та кущів</t>
  </si>
  <si>
    <t>(+,-) 300 000</t>
  </si>
  <si>
    <t>КПКВ 1216011 КЕКВ 3131-300000; КПКВ 1216030 КЕКВ 2240+300000</t>
  </si>
  <si>
    <t xml:space="preserve">Лист КП ВУКГ від 22.07.22 р. № 894/03-03, лист УЖКГтаБ від 02.08.22 № 01-14/555 </t>
  </si>
  <si>
    <t xml:space="preserve">Лист КП "СЄЗ" від 12.07.22 р. 397, лист УЖКГтаБ від 02.08.22 № 01-14/555 </t>
  </si>
  <si>
    <t xml:space="preserve">Лист КП НУВКГ від 25.07.22 р. № 409, лист УЖКГтаБ від 02.08.22 № 01-14/555 </t>
  </si>
  <si>
    <t xml:space="preserve">Фінансова підтримка на покращення стану розрахунків за спожиті енергоносії, паливно-мастильні матеріали та на сплату податків і зборів до бюджетів </t>
  </si>
  <si>
    <t>УЖКГ та б</t>
  </si>
  <si>
    <t>Виконавчий комітет міської ради</t>
  </si>
  <si>
    <t>Управління комунального майна та земельних відносин</t>
  </si>
  <si>
    <t>Оплата послуг (крім комунальних)</t>
  </si>
  <si>
    <t>КПКВ 1216030 КЕКВ 2240</t>
  </si>
  <si>
    <t>Програма розвитку інвестиційної діяльності в Ніжинській міській  територіальній громаді на 2020-2022роки.</t>
  </si>
  <si>
    <t>КПКВ 0210180 КЕКВ 2000</t>
  </si>
  <si>
    <t>КПКВ 1216020 КЕКВ 2610</t>
  </si>
  <si>
    <t>Разом</t>
  </si>
  <si>
    <t>(+,-) 1 056 500</t>
  </si>
  <si>
    <t xml:space="preserve">Лист КП КК "Північна" від 01.08.22 р. № 81, лист УЖКГтаБ від 02.08.22 № 01-14/555 </t>
  </si>
  <si>
    <r>
      <rPr>
        <u/>
        <sz val="36"/>
        <rFont val="Times New Roman"/>
        <family val="1"/>
        <charset val="204"/>
      </rPr>
      <t>КПКВ 0611010</t>
    </r>
    <r>
      <rPr>
        <sz val="36"/>
        <rFont val="Times New Roman"/>
        <family val="1"/>
        <charset val="204"/>
      </rPr>
      <t xml:space="preserve"> КЕКВ 2110 +   1 300 000, КЕКВ 2120 + 330 000, КЕКВ 2270 - 510 000 , КЕКВ 2000 - 1 120 000 ;    </t>
    </r>
    <r>
      <rPr>
        <u/>
        <sz val="36"/>
        <rFont val="Times New Roman"/>
        <family val="1"/>
        <charset val="204"/>
      </rPr>
      <t>КПКВ 0611021</t>
    </r>
    <r>
      <rPr>
        <sz val="36"/>
        <rFont val="Times New Roman"/>
        <family val="1"/>
        <charset val="204"/>
      </rPr>
      <t xml:space="preserve"> КЕКВ 2110 +83 000, КЕКВ 2120 +18 300, КЕКВ 2270 +1 544 000, КЕКВ 2000 - 1 645 300; </t>
    </r>
  </si>
  <si>
    <t>КПКВ 0218240 КЕКВ 2000</t>
  </si>
  <si>
    <t>КПКВ 3719800 КЕКВ 2620</t>
  </si>
  <si>
    <t>0210180 КЕКВ 2000</t>
  </si>
  <si>
    <t>КПКВ 0217350 КЕКВ 2240</t>
  </si>
  <si>
    <t xml:space="preserve">КПКВ 3117130 КЕКВ 2240 </t>
  </si>
  <si>
    <t xml:space="preserve">КПКВ 1217350 КЕКВ 2000 </t>
  </si>
  <si>
    <t xml:space="preserve">КПКВ 1217130 КЕКВ 2240 </t>
  </si>
  <si>
    <t>(+,-) 206 274</t>
  </si>
  <si>
    <t>КПКВ 1115061 КЕКВ 3132 - 206 274; КЕКВ 2111 + 117000, КЕКВ 2120+25000, КЕКВ 2210+64 274</t>
  </si>
  <si>
    <r>
      <rPr>
        <b/>
        <sz val="40"/>
        <rFont val="Times New Roman"/>
        <family val="1"/>
        <charset val="204"/>
      </rPr>
      <t>Зарплата - 3 350 000</t>
    </r>
    <r>
      <rPr>
        <sz val="40"/>
        <rFont val="Times New Roman"/>
        <family val="1"/>
        <charset val="204"/>
      </rPr>
      <t>, нарахування -         760000</t>
    </r>
  </si>
  <si>
    <r>
      <rPr>
        <b/>
        <sz val="40"/>
        <rFont val="Times New Roman"/>
        <family val="1"/>
        <charset val="204"/>
      </rPr>
      <t>Зарплата - 2 000 000</t>
    </r>
    <r>
      <rPr>
        <sz val="40"/>
        <rFont val="Times New Roman"/>
        <family val="1"/>
        <charset val="204"/>
      </rPr>
      <t>, нарахування -         450000</t>
    </r>
  </si>
  <si>
    <r>
      <rPr>
        <b/>
        <sz val="40"/>
        <rFont val="Times New Roman"/>
        <family val="1"/>
        <charset val="204"/>
      </rPr>
      <t>Зарплата - 600 000</t>
    </r>
    <r>
      <rPr>
        <sz val="40"/>
        <rFont val="Times New Roman"/>
        <family val="1"/>
        <charset val="204"/>
      </rPr>
      <t>, нарахування -        130000</t>
    </r>
  </si>
  <si>
    <r>
      <rPr>
        <b/>
        <sz val="40"/>
        <rFont val="Times New Roman"/>
        <family val="1"/>
        <charset val="204"/>
      </rPr>
      <t>Зарплата - 120 000</t>
    </r>
    <r>
      <rPr>
        <sz val="40"/>
        <rFont val="Times New Roman"/>
        <family val="1"/>
        <charset val="204"/>
      </rPr>
      <t>, нарахування -          22000</t>
    </r>
  </si>
  <si>
    <r>
      <rPr>
        <b/>
        <sz val="40"/>
        <rFont val="Times New Roman"/>
        <family val="1"/>
        <charset val="204"/>
      </rPr>
      <t>Зарплата - 380 000</t>
    </r>
    <r>
      <rPr>
        <sz val="40"/>
        <rFont val="Times New Roman"/>
        <family val="1"/>
        <charset val="204"/>
      </rPr>
      <t>, нарахування -          83000</t>
    </r>
  </si>
  <si>
    <r>
      <rPr>
        <b/>
        <sz val="40"/>
        <rFont val="Times New Roman"/>
        <family val="1"/>
        <charset val="204"/>
      </rPr>
      <t>Зарплата - 230 000</t>
    </r>
    <r>
      <rPr>
        <sz val="40"/>
        <rFont val="Times New Roman"/>
        <family val="1"/>
        <charset val="204"/>
      </rPr>
      <t>, нарахування -           40000</t>
    </r>
  </si>
  <si>
    <r>
      <rPr>
        <b/>
        <sz val="40"/>
        <rFont val="Times New Roman"/>
        <family val="1"/>
        <charset val="204"/>
      </rPr>
      <t>Зарплата - 120 000</t>
    </r>
    <r>
      <rPr>
        <sz val="40"/>
        <rFont val="Times New Roman"/>
        <family val="1"/>
        <charset val="204"/>
      </rPr>
      <t xml:space="preserve">, нарахування -30000 </t>
    </r>
  </si>
  <si>
    <r>
      <rPr>
        <b/>
        <sz val="40"/>
        <rFont val="Times New Roman"/>
        <family val="1"/>
        <charset val="204"/>
      </rPr>
      <t>Зарплата - 195 000</t>
    </r>
    <r>
      <rPr>
        <sz val="40"/>
        <rFont val="Times New Roman"/>
        <family val="1"/>
        <charset val="204"/>
      </rPr>
      <t>, нарахування -          55000</t>
    </r>
  </si>
  <si>
    <r>
      <rPr>
        <b/>
        <sz val="40"/>
        <rFont val="Times New Roman"/>
        <family val="1"/>
        <charset val="204"/>
      </rPr>
      <t>Зарплата - 188 000</t>
    </r>
    <r>
      <rPr>
        <sz val="40"/>
        <rFont val="Times New Roman"/>
        <family val="1"/>
        <charset val="204"/>
      </rPr>
      <t>, нарахування -           42000</t>
    </r>
  </si>
  <si>
    <r>
      <rPr>
        <b/>
        <sz val="40"/>
        <rFont val="Times New Roman"/>
        <family val="1"/>
        <charset val="204"/>
      </rPr>
      <t>Зарплата - 40 000</t>
    </r>
    <r>
      <rPr>
        <sz val="40"/>
        <rFont val="Times New Roman"/>
        <family val="1"/>
        <charset val="204"/>
      </rPr>
      <t>, нарахування- 10000</t>
    </r>
  </si>
  <si>
    <r>
      <rPr>
        <b/>
        <sz val="40"/>
        <rFont val="Times New Roman"/>
        <family val="1"/>
        <charset val="204"/>
      </rPr>
      <t>Зарплата - 180 000</t>
    </r>
    <r>
      <rPr>
        <sz val="40"/>
        <rFont val="Times New Roman"/>
        <family val="1"/>
        <charset val="204"/>
      </rPr>
      <t xml:space="preserve">, нарахування -          20000 </t>
    </r>
  </si>
  <si>
    <r>
      <rPr>
        <b/>
        <sz val="40"/>
        <rFont val="Times New Roman"/>
        <family val="1"/>
        <charset val="204"/>
      </rPr>
      <t>Зарплата - 1 300 000</t>
    </r>
    <r>
      <rPr>
        <sz val="40"/>
        <rFont val="Times New Roman"/>
        <family val="1"/>
        <charset val="204"/>
      </rPr>
      <t>, нарахування -      350000</t>
    </r>
  </si>
  <si>
    <t>(+,-) 7 000 000</t>
  </si>
  <si>
    <t>Перерозподіл  кошторисних призначень з капітального ремонту пішохідної зони між проїжджими частинами вул.Шевченка на ділянці від  вул.Козача до вул.Синяківська -9 000 000 грн,на капітальний ремонт дороги вул.Гоголя     + 2 000 000 грн,поточний ремонт тротуару вул. Шевченка на ділянці від  вул. Козача до вул.8 Березня+ 5 500 000 грн.,  поточний ремонт тротуару біля будинку №11 по вул. Шевченка +1 500 000 грн</t>
  </si>
  <si>
    <t>Лист ЦНАП від 01.08.2022</t>
  </si>
  <si>
    <t>Придбання обладнання для захищеного конфіденційного каналу зв’язку</t>
  </si>
  <si>
    <t>КПКВ0210160 КЕКВ 3110 -160000грн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</si>
  <si>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</si>
  <si>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КПКВ 1217330 КЕКВ 3122</t>
  </si>
  <si>
    <t xml:space="preserve">Перерозподіл  кошторисних призначень для оплати  проведення обслуговування та гідропневмоімпульсного очищення систем опалення в гімназії № 13 </t>
  </si>
  <si>
    <t>(+,-) 199 880</t>
  </si>
  <si>
    <t xml:space="preserve">Оплата  проведення обслуговування та гідропневмоімпульсного очищення систем опалення в ЗОШ № 15 </t>
  </si>
  <si>
    <t>КПКВ 0611021 КЕКВ 2240</t>
  </si>
  <si>
    <r>
      <rPr>
        <u/>
        <sz val="32"/>
        <rFont val="Times New Roman"/>
        <family val="1"/>
        <charset val="204"/>
      </rPr>
      <t>КПКВ 0611070</t>
    </r>
    <r>
      <rPr>
        <sz val="32"/>
        <rFont val="Times New Roman"/>
        <family val="1"/>
        <charset val="204"/>
      </rPr>
      <t xml:space="preserve"> КЕКВ 2110 +92 000, КЕКВ 2120 + 21 040, КЕКВ 2270 +3 000, КЕКВ 2000 - 116 040 ; </t>
    </r>
    <r>
      <rPr>
        <u/>
        <sz val="32"/>
        <rFont val="Times New Roman"/>
        <family val="1"/>
        <charset val="204"/>
      </rPr>
      <t xml:space="preserve">КПКВ 061141 </t>
    </r>
    <r>
      <rPr>
        <sz val="32"/>
        <rFont val="Times New Roman"/>
        <family val="1"/>
        <charset val="204"/>
      </rPr>
      <t xml:space="preserve">КЕКВ 2110+380 000, КЕКВ 2120 +80 000, КЕКВ 2270 + 40 000, КЕКВ 2000 - 500 000 ; </t>
    </r>
    <r>
      <rPr>
        <u/>
        <sz val="32"/>
        <rFont val="Times New Roman"/>
        <family val="1"/>
        <charset val="204"/>
      </rPr>
      <t>КПКВ 0611151</t>
    </r>
    <r>
      <rPr>
        <sz val="32"/>
        <rFont val="Times New Roman"/>
        <family val="1"/>
        <charset val="204"/>
      </rPr>
      <t xml:space="preserve"> КЕКВ 2270 + 7 000, КЕКВ 2000 - 7 000 ;</t>
    </r>
  </si>
  <si>
    <t>КПКВ 0611021 КЕКВ 2000-199880; КЕКВ 2240+199880</t>
  </si>
  <si>
    <t>Лист виконкому від 03.08.22 р. № 34</t>
  </si>
  <si>
    <t>Виготовлення нагрудних знаків "За мужність та героїзм", виплата грошової винагороди (МЦП заходів з відзначення державних та професійних свят, ювілейних та святкових дат, відзначення осіб, які зробили вагомий внесок у розвиток Ніжинської ТГ)</t>
  </si>
  <si>
    <t>Лист виконкому від 03.08.22 р. № 35</t>
  </si>
  <si>
    <t xml:space="preserve">Матеріальна допомога сім’ям загиблих  військовослужбовців Збройних сил України, Національної гвардії України, територіальної оборони Ніжинської територіальної громади (Міська цільова програма «Турбота» на 2022рік) </t>
  </si>
  <si>
    <t>КПКВ 0213247 КЕКВ 2730</t>
  </si>
  <si>
    <t>Інші видатки (7 849 539 грн., в т.ч. 3 837 000 грн. за рахунок перевиконання плану доходів, 4 012 539 грн. за рахунок зняття невикористаних лімітів)</t>
  </si>
  <si>
    <t xml:space="preserve">з питань діяльності виконавчих органів ради  </t>
  </si>
  <si>
    <t>Федір ВОВЧЕНКО</t>
  </si>
  <si>
    <t xml:space="preserve">Перший заступник міського голови            </t>
  </si>
  <si>
    <t xml:space="preserve">від 03 серпня 2022 р. № 224 </t>
  </si>
  <si>
    <t xml:space="preserve">     КПКВ 0813035     КЕКВ 2730</t>
  </si>
  <si>
    <t xml:space="preserve">  КПКВ 1216071 КЕКВ 2610</t>
  </si>
  <si>
    <t xml:space="preserve">       КПКВ 1216020                КЕКВ 2610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</si>
</sst>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38"/>
      <name val="Times New Roman"/>
      <family val="1"/>
      <charset val="204"/>
    </font>
    <font>
      <sz val="3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44"/>
      <name val="Times New Roman"/>
      <family val="1"/>
      <charset val="204"/>
    </font>
    <font>
      <sz val="34"/>
      <name val="Times New Roman"/>
      <family val="1"/>
      <charset val="204"/>
    </font>
    <font>
      <b/>
      <sz val="34"/>
      <name val="Times New Roman"/>
      <family val="1"/>
      <charset val="204"/>
    </font>
    <font>
      <u/>
      <sz val="36"/>
      <name val="Times New Roman"/>
      <family val="1"/>
      <charset val="204"/>
    </font>
    <font>
      <sz val="33"/>
      <name val="Times New Roman"/>
      <family val="1"/>
      <charset val="204"/>
    </font>
    <font>
      <u/>
      <sz val="3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8" fillId="2" borderId="0" xfId="0" applyFont="1" applyFill="1" applyBorder="1" applyAlignment="1"/>
    <xf numFmtId="0" fontId="8" fillId="2" borderId="0" xfId="0" applyFont="1" applyFill="1" applyBorder="1"/>
    <xf numFmtId="0" fontId="4" fillId="2" borderId="0" xfId="0" applyFont="1" applyFill="1"/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5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8" fillId="2" borderId="0" xfId="0" applyFont="1" applyFill="1" applyAlignment="1"/>
    <xf numFmtId="0" fontId="8" fillId="2" borderId="0" xfId="0" applyFont="1" applyFill="1"/>
    <xf numFmtId="3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4" fillId="2" borderId="1" xfId="0" applyFont="1" applyFill="1" applyBorder="1"/>
    <xf numFmtId="0" fontId="12" fillId="2" borderId="1" xfId="0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1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center" wrapText="1"/>
    </xf>
    <xf numFmtId="3" fontId="10" fillId="2" borderId="0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20" fillId="2" borderId="2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3" fontId="13" fillId="2" borderId="5" xfId="0" applyNumberFormat="1" applyFont="1" applyFill="1" applyBorder="1" applyAlignment="1">
      <alignment horizontal="center" vertical="center" wrapText="1"/>
    </xf>
    <xf numFmtId="3" fontId="13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9"/>
  <sheetViews>
    <sheetView tabSelected="1" view="pageBreakPreview" topLeftCell="B37" zoomScale="31" zoomScaleNormal="31" zoomScaleSheetLayoutView="31" zoomScalePageLayoutView="25" workbookViewId="0">
      <selection activeCell="F40" sqref="F40:K40"/>
    </sheetView>
  </sheetViews>
  <sheetFormatPr defaultColWidth="8.88671875" defaultRowHeight="51.6"/>
  <cols>
    <col min="1" max="1" width="8.88671875" style="6" hidden="1" customWidth="1"/>
    <col min="2" max="2" width="12.33203125" style="2" customWidth="1"/>
    <col min="3" max="3" width="64" style="14" customWidth="1"/>
    <col min="4" max="4" width="138.6640625" style="15" customWidth="1"/>
    <col min="5" max="5" width="52.44140625" style="16" customWidth="1"/>
    <col min="6" max="6" width="51" style="16" customWidth="1"/>
    <col min="7" max="7" width="22.33203125" style="16" hidden="1" customWidth="1"/>
    <col min="8" max="8" width="23.44140625" style="16" hidden="1" customWidth="1"/>
    <col min="9" max="9" width="22.5546875" style="16" hidden="1" customWidth="1"/>
    <col min="10" max="10" width="0.6640625" style="6" hidden="1" customWidth="1"/>
    <col min="11" max="11" width="78.109375" style="24" customWidth="1"/>
    <col min="12" max="12" width="3.5546875" style="6" customWidth="1"/>
    <col min="13" max="16384" width="8.88671875" style="6"/>
  </cols>
  <sheetData>
    <row r="1" spans="2:11" ht="48" customHeight="1">
      <c r="C1" s="3"/>
      <c r="D1" s="4"/>
      <c r="E1" s="5"/>
      <c r="F1" s="63" t="s">
        <v>10</v>
      </c>
      <c r="G1" s="63"/>
      <c r="H1" s="63"/>
      <c r="I1" s="63"/>
      <c r="J1" s="63"/>
      <c r="K1" s="63"/>
    </row>
    <row r="2" spans="2:11" ht="48" customHeight="1">
      <c r="B2" s="7"/>
      <c r="C2" s="3"/>
      <c r="D2" s="4"/>
      <c r="E2" s="63" t="s">
        <v>11</v>
      </c>
      <c r="F2" s="63"/>
      <c r="G2" s="63"/>
      <c r="H2" s="63"/>
      <c r="I2" s="63"/>
      <c r="J2" s="63"/>
      <c r="K2" s="63"/>
    </row>
    <row r="3" spans="2:11" ht="48" customHeight="1">
      <c r="B3" s="7"/>
      <c r="C3" s="8"/>
      <c r="D3" s="4"/>
      <c r="E3" s="63" t="s">
        <v>211</v>
      </c>
      <c r="F3" s="63"/>
      <c r="G3" s="63"/>
      <c r="H3" s="63"/>
      <c r="I3" s="63"/>
      <c r="J3" s="63"/>
      <c r="K3" s="63"/>
    </row>
    <row r="4" spans="2:11" ht="14.25" customHeight="1">
      <c r="B4" s="7"/>
      <c r="C4" s="8"/>
      <c r="D4" s="4"/>
      <c r="E4" s="4"/>
      <c r="F4" s="43"/>
      <c r="G4" s="43"/>
      <c r="H4" s="43"/>
      <c r="I4" s="43"/>
      <c r="J4" s="43"/>
      <c r="K4" s="23"/>
    </row>
    <row r="5" spans="2:11" s="9" customFormat="1" ht="60.75" customHeight="1">
      <c r="B5" s="64" t="s">
        <v>9</v>
      </c>
      <c r="C5" s="64"/>
      <c r="D5" s="64"/>
      <c r="E5" s="64"/>
      <c r="F5" s="65"/>
      <c r="G5" s="65"/>
      <c r="H5" s="65"/>
      <c r="I5" s="65"/>
      <c r="J5" s="65"/>
      <c r="K5" s="65"/>
    </row>
    <row r="6" spans="2:11" s="12" customFormat="1" ht="287.39999999999998" customHeight="1">
      <c r="B6" s="10" t="s">
        <v>0</v>
      </c>
      <c r="C6" s="44" t="s">
        <v>7</v>
      </c>
      <c r="D6" s="44" t="s">
        <v>3</v>
      </c>
      <c r="E6" s="44" t="s">
        <v>5</v>
      </c>
      <c r="F6" s="44" t="s">
        <v>8</v>
      </c>
      <c r="G6" s="11" t="s">
        <v>4</v>
      </c>
      <c r="H6" s="11" t="s">
        <v>1</v>
      </c>
      <c r="I6" s="11" t="s">
        <v>2</v>
      </c>
      <c r="J6" s="66" t="s">
        <v>6</v>
      </c>
      <c r="K6" s="66"/>
    </row>
    <row r="7" spans="2:11" s="12" customFormat="1" ht="84.75" customHeight="1">
      <c r="B7" s="67" t="s">
        <v>19</v>
      </c>
      <c r="C7" s="68"/>
      <c r="D7" s="68"/>
      <c r="E7" s="68"/>
      <c r="F7" s="68"/>
      <c r="G7" s="68"/>
      <c r="H7" s="68"/>
      <c r="I7" s="68"/>
      <c r="J7" s="68"/>
      <c r="K7" s="69"/>
    </row>
    <row r="8" spans="2:11" s="12" customFormat="1" ht="156.75" customHeight="1">
      <c r="B8" s="10" t="s">
        <v>18</v>
      </c>
      <c r="C8" s="25" t="s">
        <v>57</v>
      </c>
      <c r="D8" s="44" t="s">
        <v>123</v>
      </c>
      <c r="E8" s="31">
        <v>59965580</v>
      </c>
      <c r="F8" s="31">
        <v>11500000</v>
      </c>
      <c r="G8" s="11"/>
      <c r="H8" s="11"/>
      <c r="I8" s="11"/>
      <c r="J8" s="44"/>
      <c r="K8" s="72"/>
    </row>
    <row r="9" spans="2:11" s="12" customFormat="1" ht="100.5" customHeight="1">
      <c r="B9" s="10">
        <v>1</v>
      </c>
      <c r="C9" s="25" t="s">
        <v>20</v>
      </c>
      <c r="D9" s="36" t="s">
        <v>177</v>
      </c>
      <c r="E9" s="31">
        <v>16450000</v>
      </c>
      <c r="F9" s="31">
        <v>4110000</v>
      </c>
      <c r="G9" s="11"/>
      <c r="H9" s="11"/>
      <c r="I9" s="11"/>
      <c r="J9" s="44"/>
      <c r="K9" s="25" t="s">
        <v>33</v>
      </c>
    </row>
    <row r="10" spans="2:11" s="12" customFormat="1" ht="105" customHeight="1">
      <c r="B10" s="10">
        <v>2</v>
      </c>
      <c r="C10" s="25" t="s">
        <v>21</v>
      </c>
      <c r="D10" s="36" t="s">
        <v>178</v>
      </c>
      <c r="E10" s="31">
        <v>20154227</v>
      </c>
      <c r="F10" s="31">
        <v>2450000</v>
      </c>
      <c r="G10" s="11"/>
      <c r="H10" s="11"/>
      <c r="I10" s="11"/>
      <c r="J10" s="44"/>
      <c r="K10" s="25" t="s">
        <v>34</v>
      </c>
    </row>
    <row r="11" spans="2:11" s="12" customFormat="1" ht="107.25" customHeight="1">
      <c r="B11" s="10">
        <v>3</v>
      </c>
      <c r="C11" s="25" t="s">
        <v>22</v>
      </c>
      <c r="D11" s="36" t="s">
        <v>179</v>
      </c>
      <c r="E11" s="31">
        <v>2800000</v>
      </c>
      <c r="F11" s="31">
        <v>730000</v>
      </c>
      <c r="G11" s="11"/>
      <c r="H11" s="11"/>
      <c r="I11" s="11"/>
      <c r="J11" s="44"/>
      <c r="K11" s="25" t="s">
        <v>35</v>
      </c>
    </row>
    <row r="12" spans="2:11" s="12" customFormat="1" ht="105" customHeight="1">
      <c r="B12" s="10">
        <v>4</v>
      </c>
      <c r="C12" s="25" t="s">
        <v>120</v>
      </c>
      <c r="D12" s="36" t="s">
        <v>125</v>
      </c>
      <c r="E12" s="31">
        <v>18000</v>
      </c>
      <c r="F12" s="31">
        <v>5000</v>
      </c>
      <c r="G12" s="11"/>
      <c r="H12" s="11"/>
      <c r="I12" s="11"/>
      <c r="J12" s="44"/>
      <c r="K12" s="25" t="s">
        <v>36</v>
      </c>
    </row>
    <row r="13" spans="2:11" s="12" customFormat="1" ht="97.5" customHeight="1">
      <c r="B13" s="10">
        <v>5</v>
      </c>
      <c r="C13" s="25" t="s">
        <v>23</v>
      </c>
      <c r="D13" s="36" t="s">
        <v>180</v>
      </c>
      <c r="E13" s="31">
        <v>455000</v>
      </c>
      <c r="F13" s="31">
        <v>142000</v>
      </c>
      <c r="G13" s="11"/>
      <c r="H13" s="11"/>
      <c r="I13" s="11"/>
      <c r="J13" s="44"/>
      <c r="K13" s="25" t="s">
        <v>37</v>
      </c>
    </row>
    <row r="14" spans="2:11" s="12" customFormat="1" ht="105" customHeight="1">
      <c r="B14" s="10">
        <v>6</v>
      </c>
      <c r="C14" s="25" t="s">
        <v>53</v>
      </c>
      <c r="D14" s="36" t="s">
        <v>181</v>
      </c>
      <c r="E14" s="31">
        <v>1877000</v>
      </c>
      <c r="F14" s="31">
        <v>463000</v>
      </c>
      <c r="G14" s="11"/>
      <c r="H14" s="11"/>
      <c r="I14" s="11"/>
      <c r="J14" s="44"/>
      <c r="K14" s="25" t="s">
        <v>52</v>
      </c>
    </row>
    <row r="15" spans="2:11" s="12" customFormat="1" ht="58.5" customHeight="1">
      <c r="B15" s="10"/>
      <c r="C15" s="70" t="s">
        <v>124</v>
      </c>
      <c r="D15" s="71"/>
      <c r="E15" s="31">
        <f>E9+E10+E11+E12+E13+E14</f>
        <v>41754227</v>
      </c>
      <c r="F15" s="31">
        <f>F9+F10+F11+F12+F13+F14</f>
        <v>7900000</v>
      </c>
      <c r="G15" s="11"/>
      <c r="H15" s="11"/>
      <c r="I15" s="11"/>
      <c r="J15" s="44"/>
      <c r="K15" s="25"/>
    </row>
    <row r="16" spans="2:11" s="12" customFormat="1" ht="103.95" customHeight="1">
      <c r="B16" s="10">
        <v>7</v>
      </c>
      <c r="C16" s="25" t="s">
        <v>121</v>
      </c>
      <c r="D16" s="36" t="s">
        <v>183</v>
      </c>
      <c r="E16" s="31">
        <v>667000</v>
      </c>
      <c r="F16" s="31">
        <v>150000</v>
      </c>
      <c r="G16" s="11"/>
      <c r="H16" s="11"/>
      <c r="I16" s="11"/>
      <c r="J16" s="44"/>
      <c r="K16" s="25" t="s">
        <v>38</v>
      </c>
    </row>
    <row r="17" spans="2:11" s="12" customFormat="1" ht="105.6" customHeight="1">
      <c r="B17" s="10">
        <v>8</v>
      </c>
      <c r="C17" s="25" t="s">
        <v>24</v>
      </c>
      <c r="D17" s="36" t="s">
        <v>182</v>
      </c>
      <c r="E17" s="31">
        <v>730000</v>
      </c>
      <c r="F17" s="31">
        <v>270000</v>
      </c>
      <c r="G17" s="11"/>
      <c r="H17" s="11"/>
      <c r="I17" s="11"/>
      <c r="J17" s="44"/>
      <c r="K17" s="25" t="s">
        <v>39</v>
      </c>
    </row>
    <row r="18" spans="2:11" s="12" customFormat="1" ht="105.6" customHeight="1">
      <c r="B18" s="10">
        <v>9</v>
      </c>
      <c r="C18" s="25" t="s">
        <v>25</v>
      </c>
      <c r="D18" s="36" t="s">
        <v>50</v>
      </c>
      <c r="E18" s="31">
        <v>2660000</v>
      </c>
      <c r="F18" s="31">
        <v>400000</v>
      </c>
      <c r="G18" s="11"/>
      <c r="H18" s="11"/>
      <c r="I18" s="11"/>
      <c r="J18" s="44"/>
      <c r="K18" s="25" t="s">
        <v>40</v>
      </c>
    </row>
    <row r="19" spans="2:11" s="12" customFormat="1" ht="48.6" customHeight="1">
      <c r="B19" s="10"/>
      <c r="C19" s="70" t="s">
        <v>126</v>
      </c>
      <c r="D19" s="71"/>
      <c r="E19" s="31">
        <f>E16+E17+E18</f>
        <v>4057000</v>
      </c>
      <c r="F19" s="31">
        <f>F16+F17+F18</f>
        <v>820000</v>
      </c>
      <c r="G19" s="11"/>
      <c r="H19" s="11"/>
      <c r="I19" s="11"/>
      <c r="J19" s="44"/>
      <c r="K19" s="25"/>
    </row>
    <row r="20" spans="2:11" s="12" customFormat="1" ht="97.95" customHeight="1">
      <c r="B20" s="10">
        <v>10</v>
      </c>
      <c r="C20" s="25" t="s">
        <v>26</v>
      </c>
      <c r="D20" s="36" t="s">
        <v>184</v>
      </c>
      <c r="E20" s="31">
        <v>1303000</v>
      </c>
      <c r="F20" s="31">
        <v>250000</v>
      </c>
      <c r="G20" s="11"/>
      <c r="H20" s="11"/>
      <c r="I20" s="11"/>
      <c r="J20" s="44"/>
      <c r="K20" s="25" t="s">
        <v>41</v>
      </c>
    </row>
    <row r="21" spans="2:11" s="12" customFormat="1" ht="101.25" customHeight="1">
      <c r="B21" s="10">
        <v>11</v>
      </c>
      <c r="C21" s="25" t="s">
        <v>27</v>
      </c>
      <c r="D21" s="36" t="s">
        <v>185</v>
      </c>
      <c r="E21" s="31">
        <v>1227800</v>
      </c>
      <c r="F21" s="31">
        <v>230000</v>
      </c>
      <c r="G21" s="11"/>
      <c r="H21" s="11"/>
      <c r="I21" s="11"/>
      <c r="J21" s="44"/>
      <c r="K21" s="25" t="s">
        <v>42</v>
      </c>
    </row>
    <row r="22" spans="2:11" s="12" customFormat="1" ht="111" customHeight="1">
      <c r="B22" s="10">
        <v>12</v>
      </c>
      <c r="C22" s="25" t="s">
        <v>122</v>
      </c>
      <c r="D22" s="36" t="s">
        <v>186</v>
      </c>
      <c r="E22" s="31">
        <v>278200</v>
      </c>
      <c r="F22" s="31">
        <v>50000</v>
      </c>
      <c r="G22" s="11"/>
      <c r="H22" s="11"/>
      <c r="I22" s="11"/>
      <c r="J22" s="44"/>
      <c r="K22" s="25" t="s">
        <v>43</v>
      </c>
    </row>
    <row r="23" spans="2:11" s="12" customFormat="1" ht="105" customHeight="1">
      <c r="B23" s="10">
        <v>13</v>
      </c>
      <c r="C23" s="25" t="s">
        <v>28</v>
      </c>
      <c r="D23" s="36" t="s">
        <v>187</v>
      </c>
      <c r="E23" s="31">
        <v>990000</v>
      </c>
      <c r="F23" s="31">
        <v>200000</v>
      </c>
      <c r="G23" s="11"/>
      <c r="H23" s="11"/>
      <c r="I23" s="11"/>
      <c r="J23" s="44"/>
      <c r="K23" s="25" t="s">
        <v>44</v>
      </c>
    </row>
    <row r="24" spans="2:11" s="12" customFormat="1" ht="105.75" customHeight="1">
      <c r="B24" s="10">
        <v>14</v>
      </c>
      <c r="C24" s="25" t="s">
        <v>29</v>
      </c>
      <c r="D24" s="36" t="s">
        <v>188</v>
      </c>
      <c r="E24" s="31">
        <v>7155473</v>
      </c>
      <c r="F24" s="31">
        <v>1650000</v>
      </c>
      <c r="G24" s="11"/>
      <c r="H24" s="11"/>
      <c r="I24" s="11"/>
      <c r="J24" s="44"/>
      <c r="K24" s="25" t="s">
        <v>45</v>
      </c>
    </row>
    <row r="25" spans="2:11" s="12" customFormat="1" ht="105" customHeight="1">
      <c r="B25" s="10">
        <v>15</v>
      </c>
      <c r="C25" s="25" t="s">
        <v>30</v>
      </c>
      <c r="D25" s="36" t="s">
        <v>51</v>
      </c>
      <c r="E25" s="31">
        <v>738400</v>
      </c>
      <c r="F25" s="31">
        <v>140000</v>
      </c>
      <c r="G25" s="11"/>
      <c r="H25" s="11"/>
      <c r="I25" s="11"/>
      <c r="J25" s="44"/>
      <c r="K25" s="25" t="s">
        <v>46</v>
      </c>
    </row>
    <row r="26" spans="2:11" s="12" customFormat="1" ht="101.4" customHeight="1">
      <c r="B26" s="10">
        <v>16</v>
      </c>
      <c r="C26" s="25" t="s">
        <v>31</v>
      </c>
      <c r="D26" s="36" t="s">
        <v>51</v>
      </c>
      <c r="E26" s="31">
        <v>188000</v>
      </c>
      <c r="F26" s="31">
        <v>35000</v>
      </c>
      <c r="G26" s="11"/>
      <c r="H26" s="11"/>
      <c r="I26" s="11"/>
      <c r="J26" s="44"/>
      <c r="K26" s="25" t="s">
        <v>47</v>
      </c>
    </row>
    <row r="27" spans="2:11" s="12" customFormat="1" ht="113.4" customHeight="1">
      <c r="B27" s="10">
        <v>17</v>
      </c>
      <c r="C27" s="25" t="s">
        <v>32</v>
      </c>
      <c r="D27" s="36" t="str">
        <f t="shared" ref="D27:D29" si="0">D26</f>
        <v xml:space="preserve">Зарплата, нарахування </v>
      </c>
      <c r="E27" s="31">
        <v>808580</v>
      </c>
      <c r="F27" s="31">
        <v>225000</v>
      </c>
      <c r="G27" s="11"/>
      <c r="H27" s="11"/>
      <c r="I27" s="11"/>
      <c r="J27" s="44"/>
      <c r="K27" s="25" t="s">
        <v>48</v>
      </c>
    </row>
    <row r="28" spans="2:11" s="12" customFormat="1" ht="60" customHeight="1">
      <c r="B28" s="10">
        <v>18</v>
      </c>
      <c r="C28" s="25" t="s">
        <v>56</v>
      </c>
      <c r="D28" s="36" t="str">
        <f t="shared" si="0"/>
        <v xml:space="preserve">Зарплата, нарахування </v>
      </c>
      <c r="E28" s="31">
        <v>1202900</v>
      </c>
      <c r="F28" s="31">
        <v>0</v>
      </c>
      <c r="G28" s="11"/>
      <c r="H28" s="11"/>
      <c r="I28" s="11"/>
      <c r="J28" s="44"/>
      <c r="K28" s="25"/>
    </row>
    <row r="29" spans="2:11" s="12" customFormat="1" ht="103.5" customHeight="1">
      <c r="B29" s="10">
        <v>19</v>
      </c>
      <c r="C29" s="25" t="s">
        <v>127</v>
      </c>
      <c r="D29" s="36" t="str">
        <f t="shared" si="0"/>
        <v xml:space="preserve">Зарплата, нарахування </v>
      </c>
      <c r="E29" s="31">
        <v>262000</v>
      </c>
      <c r="F29" s="31">
        <v>0</v>
      </c>
      <c r="G29" s="11"/>
      <c r="H29" s="11"/>
      <c r="I29" s="11"/>
      <c r="J29" s="44"/>
      <c r="K29" s="25"/>
    </row>
    <row r="30" spans="2:11" s="35" customFormat="1" ht="102" customHeight="1">
      <c r="B30" s="67" t="s">
        <v>207</v>
      </c>
      <c r="C30" s="68"/>
      <c r="D30" s="68"/>
      <c r="E30" s="68"/>
      <c r="F30" s="68"/>
      <c r="G30" s="68"/>
      <c r="H30" s="68"/>
      <c r="I30" s="68"/>
      <c r="J30" s="68"/>
      <c r="K30" s="69"/>
    </row>
    <row r="31" spans="2:11" s="12" customFormat="1" ht="149.25" customHeight="1">
      <c r="B31" s="10">
        <v>20</v>
      </c>
      <c r="C31" s="25" t="s">
        <v>49</v>
      </c>
      <c r="D31" s="36" t="s">
        <v>58</v>
      </c>
      <c r="E31" s="31">
        <v>3000000</v>
      </c>
      <c r="F31" s="73">
        <v>2000000</v>
      </c>
      <c r="G31" s="74"/>
      <c r="H31" s="74"/>
      <c r="I31" s="74"/>
      <c r="J31" s="75"/>
      <c r="K31" s="72" t="s">
        <v>212</v>
      </c>
    </row>
    <row r="32" spans="2:11" ht="191.25" customHeight="1">
      <c r="B32" s="32">
        <v>21</v>
      </c>
      <c r="C32" s="27" t="s">
        <v>13</v>
      </c>
      <c r="D32" s="36" t="s">
        <v>63</v>
      </c>
      <c r="E32" s="29">
        <v>140990</v>
      </c>
      <c r="F32" s="29">
        <v>140990</v>
      </c>
      <c r="G32" s="30"/>
      <c r="H32" s="30"/>
      <c r="I32" s="30"/>
      <c r="J32" s="30"/>
      <c r="K32" s="27" t="s">
        <v>12</v>
      </c>
    </row>
    <row r="33" spans="2:11" s="12" customFormat="1" ht="294" customHeight="1">
      <c r="B33" s="10">
        <v>22</v>
      </c>
      <c r="C33" s="27" t="s">
        <v>154</v>
      </c>
      <c r="D33" s="36" t="s">
        <v>155</v>
      </c>
      <c r="E33" s="31">
        <v>348100</v>
      </c>
      <c r="F33" s="31">
        <v>348100</v>
      </c>
      <c r="G33" s="11"/>
      <c r="H33" s="11"/>
      <c r="I33" s="11"/>
      <c r="J33" s="44"/>
      <c r="K33" s="25" t="s">
        <v>163</v>
      </c>
    </row>
    <row r="34" spans="2:11" s="12" customFormat="1" ht="292.5" customHeight="1">
      <c r="B34" s="10">
        <v>23</v>
      </c>
      <c r="C34" s="27" t="s">
        <v>152</v>
      </c>
      <c r="D34" s="36" t="s">
        <v>64</v>
      </c>
      <c r="E34" s="31">
        <v>500000</v>
      </c>
      <c r="F34" s="31">
        <v>500000</v>
      </c>
      <c r="G34" s="11"/>
      <c r="H34" s="11"/>
      <c r="I34" s="11"/>
      <c r="J34" s="44"/>
      <c r="K34" s="25" t="s">
        <v>163</v>
      </c>
    </row>
    <row r="35" spans="2:11" s="12" customFormat="1" ht="312" customHeight="1">
      <c r="B35" s="10">
        <v>24</v>
      </c>
      <c r="C35" s="25" t="s">
        <v>65</v>
      </c>
      <c r="D35" s="36" t="s">
        <v>66</v>
      </c>
      <c r="E35" s="31">
        <v>278250</v>
      </c>
      <c r="F35" s="31" t="s">
        <v>143</v>
      </c>
      <c r="G35" s="11"/>
      <c r="H35" s="11"/>
      <c r="I35" s="11"/>
      <c r="J35" s="44"/>
      <c r="K35" s="25" t="s">
        <v>142</v>
      </c>
    </row>
    <row r="36" spans="2:11" s="12" customFormat="1" ht="264" customHeight="1">
      <c r="B36" s="10">
        <v>25</v>
      </c>
      <c r="C36" s="25" t="s">
        <v>67</v>
      </c>
      <c r="D36" s="36" t="s">
        <v>68</v>
      </c>
      <c r="E36" s="31">
        <v>350000</v>
      </c>
      <c r="F36" s="31" t="s">
        <v>143</v>
      </c>
      <c r="G36" s="11"/>
      <c r="H36" s="11"/>
      <c r="I36" s="11"/>
      <c r="J36" s="44"/>
      <c r="K36" s="25" t="s">
        <v>142</v>
      </c>
    </row>
    <row r="37" spans="2:11" s="12" customFormat="1" ht="241.5" customHeight="1">
      <c r="B37" s="10">
        <v>26</v>
      </c>
      <c r="C37" s="27" t="s">
        <v>69</v>
      </c>
      <c r="D37" s="36" t="s">
        <v>70</v>
      </c>
      <c r="E37" s="31">
        <v>53000</v>
      </c>
      <c r="F37" s="31" t="s">
        <v>143</v>
      </c>
      <c r="G37" s="11"/>
      <c r="H37" s="11"/>
      <c r="I37" s="11"/>
      <c r="J37" s="44"/>
      <c r="K37" s="25" t="s">
        <v>71</v>
      </c>
    </row>
    <row r="38" spans="2:11" s="12" customFormat="1" ht="355.5" customHeight="1">
      <c r="B38" s="10">
        <v>27</v>
      </c>
      <c r="C38" s="39" t="s">
        <v>117</v>
      </c>
      <c r="D38" s="36" t="s">
        <v>116</v>
      </c>
      <c r="E38" s="31">
        <v>12807028.1</v>
      </c>
      <c r="F38" s="73">
        <f>2000000+70000+833533-903533</f>
        <v>2000000</v>
      </c>
      <c r="G38" s="74"/>
      <c r="H38" s="74"/>
      <c r="I38" s="74"/>
      <c r="J38" s="75"/>
      <c r="K38" s="76" t="s">
        <v>213</v>
      </c>
    </row>
    <row r="39" spans="2:11" s="12" customFormat="1" ht="179.25" customHeight="1">
      <c r="B39" s="10">
        <v>28</v>
      </c>
      <c r="C39" s="39" t="s">
        <v>119</v>
      </c>
      <c r="D39" s="36" t="s">
        <v>128</v>
      </c>
      <c r="E39" s="31">
        <v>2187055</v>
      </c>
      <c r="F39" s="31">
        <v>800000</v>
      </c>
      <c r="G39" s="11"/>
      <c r="H39" s="11"/>
      <c r="I39" s="11"/>
      <c r="J39" s="44"/>
      <c r="K39" s="25" t="s">
        <v>168</v>
      </c>
    </row>
    <row r="40" spans="2:11" s="12" customFormat="1" ht="225.75" customHeight="1">
      <c r="B40" s="10">
        <v>29</v>
      </c>
      <c r="C40" s="39" t="s">
        <v>166</v>
      </c>
      <c r="D40" s="36" t="s">
        <v>144</v>
      </c>
      <c r="E40" s="31">
        <f>45421.47+41600</f>
        <v>87021.47</v>
      </c>
      <c r="F40" s="73">
        <v>87000</v>
      </c>
      <c r="G40" s="74"/>
      <c r="H40" s="74"/>
      <c r="I40" s="74"/>
      <c r="J40" s="75"/>
      <c r="K40" s="72" t="s">
        <v>214</v>
      </c>
    </row>
    <row r="41" spans="2:11" s="12" customFormat="1" ht="189.75" customHeight="1">
      <c r="B41" s="10">
        <v>30</v>
      </c>
      <c r="C41" s="39" t="s">
        <v>153</v>
      </c>
      <c r="D41" s="36" t="s">
        <v>144</v>
      </c>
      <c r="E41" s="31">
        <v>177000</v>
      </c>
      <c r="F41" s="31">
        <v>177000</v>
      </c>
      <c r="G41" s="11"/>
      <c r="H41" s="11"/>
      <c r="I41" s="11"/>
      <c r="J41" s="44"/>
      <c r="K41" s="25" t="s">
        <v>163</v>
      </c>
    </row>
    <row r="42" spans="2:11" s="12" customFormat="1" ht="220.5" customHeight="1">
      <c r="B42" s="10">
        <v>31</v>
      </c>
      <c r="C42" s="39" t="s">
        <v>145</v>
      </c>
      <c r="D42" s="36" t="s">
        <v>146</v>
      </c>
      <c r="E42" s="31">
        <v>200000</v>
      </c>
      <c r="F42" s="31">
        <v>200000</v>
      </c>
      <c r="G42" s="11"/>
      <c r="H42" s="11"/>
      <c r="I42" s="11"/>
      <c r="J42" s="44"/>
      <c r="K42" s="25" t="s">
        <v>169</v>
      </c>
    </row>
    <row r="43" spans="2:11" s="12" customFormat="1" ht="203.25" customHeight="1">
      <c r="B43" s="10">
        <v>32</v>
      </c>
      <c r="C43" s="25" t="s">
        <v>147</v>
      </c>
      <c r="D43" s="33" t="s">
        <v>198</v>
      </c>
      <c r="E43" s="31">
        <v>661449</v>
      </c>
      <c r="F43" s="31">
        <v>661449</v>
      </c>
      <c r="G43" s="11"/>
      <c r="H43" s="11"/>
      <c r="I43" s="11"/>
      <c r="J43" s="44"/>
      <c r="K43" s="25" t="s">
        <v>199</v>
      </c>
    </row>
    <row r="44" spans="2:11" s="12" customFormat="1" ht="327.75" customHeight="1">
      <c r="B44" s="10">
        <v>33</v>
      </c>
      <c r="C44" s="25" t="s">
        <v>204</v>
      </c>
      <c r="D44" s="33" t="s">
        <v>205</v>
      </c>
      <c r="E44" s="31">
        <v>400000</v>
      </c>
      <c r="F44" s="31">
        <v>400000</v>
      </c>
      <c r="G44" s="11"/>
      <c r="H44" s="11"/>
      <c r="I44" s="11"/>
      <c r="J44" s="44"/>
      <c r="K44" s="25" t="s">
        <v>206</v>
      </c>
    </row>
    <row r="45" spans="2:11" ht="106.5" customHeight="1">
      <c r="B45" s="13">
        <v>34</v>
      </c>
      <c r="C45" s="25" t="s">
        <v>191</v>
      </c>
      <c r="D45" s="33" t="s">
        <v>192</v>
      </c>
      <c r="E45" s="17">
        <v>160000</v>
      </c>
      <c r="F45" s="17">
        <f t="shared" ref="F45" si="1">E45</f>
        <v>160000</v>
      </c>
      <c r="G45" s="19"/>
      <c r="H45" s="19"/>
      <c r="I45" s="19"/>
      <c r="J45" s="20"/>
      <c r="K45" s="18" t="s">
        <v>193</v>
      </c>
    </row>
    <row r="46" spans="2:11" s="12" customFormat="1" ht="360.75" customHeight="1">
      <c r="B46" s="10">
        <v>35</v>
      </c>
      <c r="C46" s="25" t="s">
        <v>202</v>
      </c>
      <c r="D46" s="36" t="s">
        <v>203</v>
      </c>
      <c r="E46" s="31">
        <v>375000</v>
      </c>
      <c r="F46" s="31">
        <v>375000</v>
      </c>
      <c r="G46" s="11"/>
      <c r="H46" s="11"/>
      <c r="I46" s="11"/>
      <c r="J46" s="44"/>
      <c r="K46" s="25" t="s">
        <v>170</v>
      </c>
    </row>
    <row r="47" spans="2:11" s="35" customFormat="1" ht="56.25" customHeight="1">
      <c r="B47" s="11"/>
      <c r="C47" s="41"/>
      <c r="D47" s="40" t="s">
        <v>164</v>
      </c>
      <c r="E47" s="31">
        <f>SUM(E31:E46)</f>
        <v>21724893.57</v>
      </c>
      <c r="F47" s="31">
        <f>SUM(F31:F46)</f>
        <v>7849539</v>
      </c>
      <c r="G47" s="11"/>
      <c r="H47" s="11"/>
      <c r="I47" s="11"/>
      <c r="J47" s="44"/>
      <c r="K47" s="44"/>
    </row>
    <row r="48" spans="2:11" s="12" customFormat="1" ht="215.25" customHeight="1">
      <c r="B48" s="10"/>
      <c r="C48" s="25" t="s">
        <v>156</v>
      </c>
      <c r="D48" s="36" t="s">
        <v>129</v>
      </c>
      <c r="E48" s="31"/>
      <c r="F48" s="31">
        <v>-800000</v>
      </c>
      <c r="G48" s="11"/>
      <c r="H48" s="11"/>
      <c r="I48" s="11"/>
      <c r="J48" s="44"/>
      <c r="K48" s="25" t="s">
        <v>132</v>
      </c>
    </row>
    <row r="49" spans="2:11" s="12" customFormat="1" ht="169.5" customHeight="1">
      <c r="B49" s="10"/>
      <c r="C49" s="25" t="s">
        <v>156</v>
      </c>
      <c r="D49" s="36" t="s">
        <v>130</v>
      </c>
      <c r="E49" s="31"/>
      <c r="F49" s="31">
        <v>-227623</v>
      </c>
      <c r="G49" s="11"/>
      <c r="H49" s="11"/>
      <c r="I49" s="11"/>
      <c r="J49" s="44"/>
      <c r="K49" s="25" t="s">
        <v>173</v>
      </c>
    </row>
    <row r="50" spans="2:11" s="12" customFormat="1" ht="169.5" customHeight="1">
      <c r="B50" s="10"/>
      <c r="C50" s="25" t="s">
        <v>157</v>
      </c>
      <c r="D50" s="36" t="s">
        <v>130</v>
      </c>
      <c r="E50" s="31"/>
      <c r="F50" s="31">
        <v>-97000</v>
      </c>
      <c r="G50" s="11"/>
      <c r="H50" s="11"/>
      <c r="I50" s="11"/>
      <c r="J50" s="44"/>
      <c r="K50" s="25" t="s">
        <v>171</v>
      </c>
    </row>
    <row r="51" spans="2:11" s="12" customFormat="1" ht="204" customHeight="1">
      <c r="B51" s="10"/>
      <c r="C51" s="27" t="s">
        <v>158</v>
      </c>
      <c r="D51" s="36" t="s">
        <v>131</v>
      </c>
      <c r="E51" s="31"/>
      <c r="F51" s="31">
        <v>-700000</v>
      </c>
      <c r="G51" s="11"/>
      <c r="H51" s="11"/>
      <c r="I51" s="11"/>
      <c r="J51" s="44"/>
      <c r="K51" s="25" t="s">
        <v>172</v>
      </c>
    </row>
    <row r="52" spans="2:11" s="12" customFormat="1" ht="165" customHeight="1">
      <c r="B52" s="10"/>
      <c r="C52" s="25" t="s">
        <v>156</v>
      </c>
      <c r="D52" s="36" t="s">
        <v>131</v>
      </c>
      <c r="E52" s="31"/>
      <c r="F52" s="31">
        <v>-70000</v>
      </c>
      <c r="G52" s="11"/>
      <c r="H52" s="11"/>
      <c r="I52" s="11"/>
      <c r="J52" s="44"/>
      <c r="K52" s="25" t="s">
        <v>174</v>
      </c>
    </row>
    <row r="53" spans="2:11" s="12" customFormat="1" ht="106.5" customHeight="1">
      <c r="B53" s="10"/>
      <c r="C53" s="25" t="s">
        <v>156</v>
      </c>
      <c r="D53" s="36" t="s">
        <v>159</v>
      </c>
      <c r="E53" s="31"/>
      <c r="F53" s="31">
        <v>-1000000</v>
      </c>
      <c r="G53" s="11"/>
      <c r="H53" s="11"/>
      <c r="I53" s="11"/>
      <c r="J53" s="44"/>
      <c r="K53" s="25" t="s">
        <v>160</v>
      </c>
    </row>
    <row r="54" spans="2:11" s="12" customFormat="1" ht="162" customHeight="1">
      <c r="B54" s="10"/>
      <c r="C54" s="25" t="s">
        <v>157</v>
      </c>
      <c r="D54" s="36" t="s">
        <v>161</v>
      </c>
      <c r="E54" s="31"/>
      <c r="F54" s="31">
        <v>-800000</v>
      </c>
      <c r="G54" s="11"/>
      <c r="H54" s="11"/>
      <c r="I54" s="11"/>
      <c r="J54" s="44"/>
      <c r="K54" s="25" t="s">
        <v>162</v>
      </c>
    </row>
    <row r="55" spans="2:11" s="12" customFormat="1" ht="210.75" customHeight="1">
      <c r="B55" s="10"/>
      <c r="C55" s="25" t="s">
        <v>156</v>
      </c>
      <c r="D55" s="36" t="s">
        <v>194</v>
      </c>
      <c r="E55" s="31"/>
      <c r="F55" s="31">
        <v>-317916</v>
      </c>
      <c r="G55" s="11"/>
      <c r="H55" s="11"/>
      <c r="I55" s="11"/>
      <c r="J55" s="44"/>
      <c r="K55" s="25" t="s">
        <v>195</v>
      </c>
    </row>
    <row r="56" spans="2:11" s="35" customFormat="1" ht="65.25" customHeight="1">
      <c r="B56" s="11"/>
      <c r="C56" s="44"/>
      <c r="D56" s="40" t="s">
        <v>164</v>
      </c>
      <c r="E56" s="31"/>
      <c r="F56" s="31">
        <f>SUM(F48:F55)</f>
        <v>-4012539</v>
      </c>
      <c r="G56" s="11"/>
      <c r="H56" s="11"/>
      <c r="I56" s="11"/>
      <c r="J56" s="44"/>
      <c r="K56" s="44"/>
    </row>
    <row r="57" spans="2:11" s="12" customFormat="1" ht="43.5" customHeight="1">
      <c r="B57" s="10"/>
      <c r="C57" s="25"/>
      <c r="D57" s="36"/>
      <c r="E57" s="31"/>
      <c r="F57" s="31"/>
      <c r="G57" s="11"/>
      <c r="H57" s="11"/>
      <c r="I57" s="11"/>
      <c r="J57" s="44"/>
      <c r="K57" s="25"/>
    </row>
    <row r="58" spans="2:11" s="12" customFormat="1" ht="67.5" customHeight="1">
      <c r="B58" s="10"/>
      <c r="C58" s="25"/>
      <c r="D58" s="34" t="s">
        <v>76</v>
      </c>
      <c r="E58" s="31">
        <f>E47</f>
        <v>21724893.57</v>
      </c>
      <c r="F58" s="31">
        <f xml:space="preserve"> 3837000-F56</f>
        <v>7849539</v>
      </c>
      <c r="G58" s="11"/>
      <c r="H58" s="11"/>
      <c r="I58" s="11"/>
      <c r="J58" s="44"/>
      <c r="K58" s="31"/>
    </row>
    <row r="59" spans="2:11" s="12" customFormat="1" ht="60" customHeight="1">
      <c r="B59" s="67" t="s">
        <v>62</v>
      </c>
      <c r="C59" s="68"/>
      <c r="D59" s="68"/>
      <c r="E59" s="68"/>
      <c r="F59" s="68"/>
      <c r="G59" s="68"/>
      <c r="H59" s="68"/>
      <c r="I59" s="68"/>
      <c r="J59" s="68"/>
      <c r="K59" s="69"/>
    </row>
    <row r="60" spans="2:11" ht="213.6" customHeight="1">
      <c r="B60" s="32">
        <v>1</v>
      </c>
      <c r="C60" s="27" t="s">
        <v>16</v>
      </c>
      <c r="D60" s="18" t="s">
        <v>81</v>
      </c>
      <c r="E60" s="29" t="s">
        <v>80</v>
      </c>
      <c r="F60" s="29" t="str">
        <f>E60</f>
        <v>(+-) 10 000</v>
      </c>
      <c r="G60" s="30"/>
      <c r="H60" s="30"/>
      <c r="I60" s="30"/>
      <c r="J60" s="30"/>
      <c r="K60" s="27" t="s">
        <v>17</v>
      </c>
    </row>
    <row r="61" spans="2:11" ht="203.25" customHeight="1">
      <c r="B61" s="32">
        <v>2</v>
      </c>
      <c r="C61" s="27" t="s">
        <v>14</v>
      </c>
      <c r="D61" s="18" t="s">
        <v>82</v>
      </c>
      <c r="E61" s="29" t="s">
        <v>59</v>
      </c>
      <c r="F61" s="29" t="str">
        <f>E61</f>
        <v>( +-) 4 200</v>
      </c>
      <c r="G61" s="30"/>
      <c r="H61" s="30"/>
      <c r="I61" s="30"/>
      <c r="J61" s="30"/>
      <c r="K61" s="27" t="s">
        <v>88</v>
      </c>
    </row>
    <row r="62" spans="2:11" ht="256.5" customHeight="1">
      <c r="B62" s="32">
        <v>3</v>
      </c>
      <c r="C62" s="27" t="s">
        <v>15</v>
      </c>
      <c r="D62" s="36" t="s">
        <v>83</v>
      </c>
      <c r="E62" s="28" t="s">
        <v>60</v>
      </c>
      <c r="F62" s="29" t="str">
        <f>E62</f>
        <v>( +-) 4 000</v>
      </c>
      <c r="G62" s="37"/>
      <c r="H62" s="37"/>
      <c r="I62" s="37"/>
      <c r="J62" s="37"/>
      <c r="K62" s="27" t="s">
        <v>89</v>
      </c>
    </row>
    <row r="63" spans="2:11" ht="261.75" customHeight="1">
      <c r="B63" s="13">
        <v>4</v>
      </c>
      <c r="C63" s="27" t="s">
        <v>72</v>
      </c>
      <c r="D63" s="33" t="s">
        <v>73</v>
      </c>
      <c r="E63" s="17" t="s">
        <v>74</v>
      </c>
      <c r="F63" s="17" t="str">
        <f>E63</f>
        <v>(+,-) 7 000</v>
      </c>
      <c r="G63" s="19"/>
      <c r="H63" s="19"/>
      <c r="I63" s="19"/>
      <c r="J63" s="20"/>
      <c r="K63" s="18" t="s">
        <v>86</v>
      </c>
    </row>
    <row r="64" spans="2:11" ht="201" customHeight="1">
      <c r="B64" s="13">
        <v>5</v>
      </c>
      <c r="C64" s="27" t="s">
        <v>75</v>
      </c>
      <c r="D64" s="33" t="s">
        <v>77</v>
      </c>
      <c r="E64" s="17" t="s">
        <v>78</v>
      </c>
      <c r="F64" s="17" t="str">
        <f>E64</f>
        <v>(+,-) 6 810</v>
      </c>
      <c r="G64" s="19"/>
      <c r="H64" s="19"/>
      <c r="I64" s="19"/>
      <c r="J64" s="20"/>
      <c r="K64" s="18" t="s">
        <v>87</v>
      </c>
    </row>
    <row r="65" spans="2:11" ht="365.25" customHeight="1">
      <c r="B65" s="13">
        <v>6</v>
      </c>
      <c r="C65" s="25" t="s">
        <v>79</v>
      </c>
      <c r="D65" s="33" t="s">
        <v>84</v>
      </c>
      <c r="E65" s="17" t="s">
        <v>85</v>
      </c>
      <c r="F65" s="17" t="str">
        <f t="shared" ref="F65:F82" si="2">E65</f>
        <v>(+,-) 213 726</v>
      </c>
      <c r="G65" s="19"/>
      <c r="H65" s="19"/>
      <c r="I65" s="19"/>
      <c r="J65" s="20"/>
      <c r="K65" s="18" t="s">
        <v>90</v>
      </c>
    </row>
    <row r="66" spans="2:11" ht="355.5" customHeight="1">
      <c r="B66" s="13">
        <v>7</v>
      </c>
      <c r="C66" s="25" t="s">
        <v>99</v>
      </c>
      <c r="D66" s="33" t="s">
        <v>100</v>
      </c>
      <c r="E66" s="17" t="s">
        <v>175</v>
      </c>
      <c r="F66" s="17" t="str">
        <f>E66</f>
        <v>(+,-) 206 274</v>
      </c>
      <c r="G66" s="19"/>
      <c r="H66" s="19"/>
      <c r="I66" s="19"/>
      <c r="J66" s="20"/>
      <c r="K66" s="18" t="s">
        <v>176</v>
      </c>
    </row>
    <row r="67" spans="2:11" ht="208.5" customHeight="1">
      <c r="B67" s="13">
        <v>8</v>
      </c>
      <c r="C67" s="25" t="s">
        <v>91</v>
      </c>
      <c r="D67" s="33" t="s">
        <v>92</v>
      </c>
      <c r="E67" s="17" t="s">
        <v>93</v>
      </c>
      <c r="F67" s="17" t="str">
        <f t="shared" si="2"/>
        <v>(+,-) 30 000</v>
      </c>
      <c r="G67" s="19"/>
      <c r="H67" s="19"/>
      <c r="I67" s="19"/>
      <c r="J67" s="20"/>
      <c r="K67" s="18" t="s">
        <v>94</v>
      </c>
    </row>
    <row r="68" spans="2:11" ht="252" customHeight="1">
      <c r="B68" s="13">
        <v>9</v>
      </c>
      <c r="C68" s="25" t="s">
        <v>95</v>
      </c>
      <c r="D68" s="33" t="s">
        <v>96</v>
      </c>
      <c r="E68" s="17" t="s">
        <v>97</v>
      </c>
      <c r="F68" s="17" t="str">
        <f t="shared" si="2"/>
        <v>(+,-) 100 000</v>
      </c>
      <c r="G68" s="19"/>
      <c r="H68" s="19"/>
      <c r="I68" s="19"/>
      <c r="J68" s="20"/>
      <c r="K68" s="18" t="s">
        <v>98</v>
      </c>
    </row>
    <row r="69" spans="2:11" ht="155.25" customHeight="1">
      <c r="B69" s="13">
        <v>10</v>
      </c>
      <c r="C69" s="25" t="s">
        <v>101</v>
      </c>
      <c r="D69" s="33" t="s">
        <v>102</v>
      </c>
      <c r="E69" s="17" t="s">
        <v>103</v>
      </c>
      <c r="F69" s="17" t="str">
        <f t="shared" si="2"/>
        <v>(+,-) 35 000</v>
      </c>
      <c r="G69" s="19"/>
      <c r="H69" s="19"/>
      <c r="I69" s="19"/>
      <c r="J69" s="20"/>
      <c r="K69" s="18" t="s">
        <v>104</v>
      </c>
    </row>
    <row r="70" spans="2:11" ht="372.75" customHeight="1">
      <c r="B70" s="13">
        <v>11</v>
      </c>
      <c r="C70" s="25" t="s">
        <v>54</v>
      </c>
      <c r="D70" s="42" t="s">
        <v>106</v>
      </c>
      <c r="E70" s="17" t="s">
        <v>61</v>
      </c>
      <c r="F70" s="17" t="str">
        <f t="shared" ref="F70:F77" si="3">E70</f>
        <v>( +-) 65 000</v>
      </c>
      <c r="G70" s="19"/>
      <c r="H70" s="19"/>
      <c r="I70" s="19"/>
      <c r="J70" s="20"/>
      <c r="K70" s="18" t="s">
        <v>55</v>
      </c>
    </row>
    <row r="71" spans="2:11" ht="409.5" customHeight="1">
      <c r="B71" s="13">
        <v>12</v>
      </c>
      <c r="C71" s="25" t="s">
        <v>105</v>
      </c>
      <c r="D71" s="53" t="s">
        <v>190</v>
      </c>
      <c r="E71" s="38" t="s">
        <v>189</v>
      </c>
      <c r="F71" s="38" t="str">
        <f t="shared" si="3"/>
        <v>(+,-) 7 000 000</v>
      </c>
      <c r="G71" s="19"/>
      <c r="H71" s="19"/>
      <c r="I71" s="19"/>
      <c r="J71" s="20"/>
      <c r="K71" s="18" t="s">
        <v>141</v>
      </c>
    </row>
    <row r="72" spans="2:11" ht="266.25" customHeight="1">
      <c r="B72" s="13">
        <v>13</v>
      </c>
      <c r="C72" s="25" t="s">
        <v>105</v>
      </c>
      <c r="D72" s="33" t="s">
        <v>107</v>
      </c>
      <c r="E72" s="38" t="s">
        <v>112</v>
      </c>
      <c r="F72" s="38" t="str">
        <f t="shared" si="3"/>
        <v>(+,-) 2 800 000</v>
      </c>
      <c r="G72" s="19"/>
      <c r="H72" s="19"/>
      <c r="I72" s="19"/>
      <c r="J72" s="20"/>
      <c r="K72" s="18" t="s">
        <v>138</v>
      </c>
    </row>
    <row r="73" spans="2:11" ht="352.8" customHeight="1">
      <c r="B73" s="13">
        <v>14</v>
      </c>
      <c r="C73" s="25" t="s">
        <v>105</v>
      </c>
      <c r="D73" s="33" t="s">
        <v>108</v>
      </c>
      <c r="E73" s="38" t="s">
        <v>113</v>
      </c>
      <c r="F73" s="38" t="str">
        <f t="shared" si="3"/>
        <v>(+,-) 2 200 000</v>
      </c>
      <c r="G73" s="19"/>
      <c r="H73" s="19"/>
      <c r="I73" s="19"/>
      <c r="J73" s="20"/>
      <c r="K73" s="18" t="s">
        <v>139</v>
      </c>
    </row>
    <row r="74" spans="2:11" ht="408.75" customHeight="1">
      <c r="B74" s="13">
        <v>15</v>
      </c>
      <c r="C74" s="25" t="s">
        <v>105</v>
      </c>
      <c r="D74" s="33" t="s">
        <v>109</v>
      </c>
      <c r="E74" s="38" t="s">
        <v>114</v>
      </c>
      <c r="F74" s="38" t="str">
        <f t="shared" si="3"/>
        <v>(+,-) 3 500 000</v>
      </c>
      <c r="G74" s="19"/>
      <c r="H74" s="19"/>
      <c r="I74" s="19"/>
      <c r="J74" s="20"/>
      <c r="K74" s="18" t="s">
        <v>137</v>
      </c>
    </row>
    <row r="75" spans="2:11" ht="153" customHeight="1">
      <c r="B75" s="13">
        <v>16</v>
      </c>
      <c r="C75" s="25" t="s">
        <v>110</v>
      </c>
      <c r="D75" s="33" t="s">
        <v>111</v>
      </c>
      <c r="E75" s="38" t="s">
        <v>165</v>
      </c>
      <c r="F75" s="38" t="str">
        <f t="shared" si="3"/>
        <v>(+,-) 1 056 500</v>
      </c>
      <c r="G75" s="19"/>
      <c r="H75" s="19"/>
      <c r="I75" s="19"/>
      <c r="J75" s="20"/>
      <c r="K75" s="18" t="s">
        <v>136</v>
      </c>
    </row>
    <row r="76" spans="2:11" ht="384.75" customHeight="1">
      <c r="B76" s="13">
        <v>17</v>
      </c>
      <c r="C76" s="25" t="s">
        <v>110</v>
      </c>
      <c r="D76" s="46" t="s">
        <v>118</v>
      </c>
      <c r="E76" s="17" t="s">
        <v>115</v>
      </c>
      <c r="F76" s="17" t="str">
        <f t="shared" si="3"/>
        <v>(+,-) 212 000</v>
      </c>
      <c r="G76" s="19"/>
      <c r="H76" s="19"/>
      <c r="I76" s="19"/>
      <c r="J76" s="20"/>
      <c r="K76" s="18" t="s">
        <v>140</v>
      </c>
    </row>
    <row r="77" spans="2:11" ht="376.2" hidden="1" customHeight="1">
      <c r="B77" s="56">
        <v>18</v>
      </c>
      <c r="C77" s="54" t="s">
        <v>133</v>
      </c>
      <c r="D77" s="59" t="s">
        <v>134</v>
      </c>
      <c r="E77" s="61" t="s">
        <v>135</v>
      </c>
      <c r="F77" s="61" t="str">
        <f t="shared" si="3"/>
        <v>(+,-) 3 388 340</v>
      </c>
      <c r="G77" s="19"/>
      <c r="H77" s="19"/>
      <c r="I77" s="19"/>
      <c r="J77" s="20"/>
      <c r="K77" s="42" t="s">
        <v>167</v>
      </c>
    </row>
    <row r="78" spans="2:11" ht="408" customHeight="1">
      <c r="B78" s="57"/>
      <c r="C78" s="55"/>
      <c r="D78" s="60"/>
      <c r="E78" s="62"/>
      <c r="F78" s="62"/>
      <c r="G78" s="19"/>
      <c r="H78" s="19"/>
      <c r="I78" s="19"/>
      <c r="J78" s="20"/>
      <c r="K78" s="45" t="s">
        <v>200</v>
      </c>
    </row>
    <row r="79" spans="2:11" ht="203.25" customHeight="1">
      <c r="B79" s="13">
        <v>19</v>
      </c>
      <c r="C79" s="25" t="s">
        <v>147</v>
      </c>
      <c r="D79" s="33" t="s">
        <v>196</v>
      </c>
      <c r="E79" s="17" t="s">
        <v>197</v>
      </c>
      <c r="F79" s="17" t="str">
        <f>E79</f>
        <v>(+,-) 199 880</v>
      </c>
      <c r="G79" s="19"/>
      <c r="H79" s="19"/>
      <c r="I79" s="19"/>
      <c r="J79" s="20"/>
      <c r="K79" s="18" t="s">
        <v>201</v>
      </c>
    </row>
    <row r="80" spans="2:11" ht="370.2" customHeight="1">
      <c r="B80" s="13">
        <v>20</v>
      </c>
      <c r="C80" s="25" t="s">
        <v>148</v>
      </c>
      <c r="D80" s="33" t="s">
        <v>149</v>
      </c>
      <c r="E80" s="17" t="s">
        <v>150</v>
      </c>
      <c r="F80" s="17" t="str">
        <f t="shared" ref="F80:F81" si="4">E80</f>
        <v>(+,-) 300 000</v>
      </c>
      <c r="G80" s="19"/>
      <c r="H80" s="19"/>
      <c r="I80" s="19"/>
      <c r="J80" s="20"/>
      <c r="K80" s="18" t="s">
        <v>151</v>
      </c>
    </row>
    <row r="81" spans="2:12" ht="72.75" customHeight="1">
      <c r="B81" s="13"/>
      <c r="C81" s="25"/>
      <c r="D81" s="33"/>
      <c r="E81" s="17"/>
      <c r="F81" s="17">
        <f t="shared" si="4"/>
        <v>0</v>
      </c>
      <c r="G81" s="19"/>
      <c r="H81" s="19"/>
      <c r="I81" s="19"/>
      <c r="J81" s="20"/>
      <c r="K81" s="18"/>
    </row>
    <row r="82" spans="2:12" ht="82.5" customHeight="1">
      <c r="B82" s="1"/>
      <c r="C82" s="25"/>
      <c r="D82" s="26"/>
      <c r="E82" s="22"/>
      <c r="F82" s="17">
        <f t="shared" si="2"/>
        <v>0</v>
      </c>
      <c r="G82" s="21"/>
      <c r="H82" s="21"/>
      <c r="I82" s="21"/>
      <c r="J82" s="21"/>
      <c r="K82" s="25"/>
    </row>
    <row r="83" spans="2:12" ht="82.5" customHeight="1">
      <c r="B83" s="47"/>
      <c r="C83" s="47"/>
      <c r="D83" s="48"/>
      <c r="E83" s="49"/>
      <c r="F83" s="50"/>
      <c r="G83" s="51"/>
      <c r="H83" s="23"/>
      <c r="I83" s="23"/>
      <c r="J83" s="23"/>
      <c r="K83" s="23"/>
      <c r="L83" s="48"/>
    </row>
    <row r="84" spans="2:12" ht="82.5" customHeight="1">
      <c r="B84" s="47"/>
      <c r="C84" s="47"/>
      <c r="D84" s="48"/>
      <c r="E84" s="49"/>
      <c r="F84" s="50"/>
      <c r="G84" s="51"/>
      <c r="H84" s="23"/>
      <c r="I84" s="23"/>
      <c r="J84" s="23"/>
      <c r="K84" s="23"/>
      <c r="L84" s="48"/>
    </row>
    <row r="85" spans="2:12" ht="82.5" customHeight="1">
      <c r="B85" s="47"/>
      <c r="C85" s="58" t="s">
        <v>210</v>
      </c>
      <c r="D85" s="58"/>
      <c r="E85" s="58"/>
      <c r="F85" s="52"/>
      <c r="G85" s="58" t="s">
        <v>209</v>
      </c>
      <c r="H85" s="58"/>
      <c r="I85" s="58"/>
      <c r="J85" s="58"/>
      <c r="K85" s="58"/>
      <c r="L85" s="58"/>
    </row>
    <row r="86" spans="2:12" ht="82.5" customHeight="1">
      <c r="B86" s="47"/>
      <c r="C86" s="58" t="s">
        <v>208</v>
      </c>
      <c r="D86" s="58"/>
      <c r="E86" s="58"/>
      <c r="J86" s="16"/>
      <c r="K86" s="6"/>
      <c r="L86" s="24"/>
    </row>
    <row r="87" spans="2:12" ht="82.5" customHeight="1">
      <c r="C87" s="2"/>
      <c r="D87" s="14"/>
      <c r="E87" s="15"/>
      <c r="J87" s="16"/>
      <c r="K87" s="6"/>
      <c r="L87" s="24"/>
    </row>
    <row r="88" spans="2:12" ht="82.5" customHeight="1"/>
    <row r="89" spans="2:12" ht="45.75" customHeight="1"/>
  </sheetData>
  <mergeCells count="18">
    <mergeCell ref="B7:K7"/>
    <mergeCell ref="C15:D15"/>
    <mergeCell ref="C19:D19"/>
    <mergeCell ref="B59:K59"/>
    <mergeCell ref="B30:K30"/>
    <mergeCell ref="F1:K1"/>
    <mergeCell ref="B5:K5"/>
    <mergeCell ref="J6:K6"/>
    <mergeCell ref="E2:K2"/>
    <mergeCell ref="E3:K3"/>
    <mergeCell ref="C77:C78"/>
    <mergeCell ref="B77:B78"/>
    <mergeCell ref="C85:E85"/>
    <mergeCell ref="C86:E86"/>
    <mergeCell ref="G85:L85"/>
    <mergeCell ref="D77:D78"/>
    <mergeCell ref="E77:E78"/>
    <mergeCell ref="F77:F78"/>
  </mergeCells>
  <pageMargins left="0.32" right="0.23" top="0" bottom="0" header="0" footer="0.16"/>
  <pageSetup paperSize="9" scale="24" fitToHeight="2" orientation="portrait" r:id="rId1"/>
  <rowBreaks count="4" manualBreakCount="4">
    <brk id="32" min="1" max="10" man="1"/>
    <brk id="43" min="1" max="10" man="1"/>
    <brk id="61" min="1" max="10" man="1"/>
    <brk id="7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2022-08-03T07:25:45Z</cp:lastPrinted>
  <dcterms:created xsi:type="dcterms:W3CDTF">2018-03-12T13:27:15Z</dcterms:created>
  <dcterms:modified xsi:type="dcterms:W3CDTF">2022-08-04T06:56:18Z</dcterms:modified>
</cp:coreProperties>
</file>