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/>
  </bookViews>
  <sheets>
    <sheet name="Зміни" sheetId="3" r:id="rId1"/>
  </sheets>
  <definedNames>
    <definedName name="_GoBack" localSheetId="0">Зміни!#REF!</definedName>
    <definedName name="_xlnm.Print_Titles" localSheetId="0">Зміни!$6:$6</definedName>
    <definedName name="_xlnm.Print_Area" localSheetId="0">Зміни!$B$1:$K$31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/>
  <c r="F20"/>
  <c r="F9"/>
  <c r="F11" s="1"/>
  <c r="E11"/>
  <c r="F28"/>
  <c r="D10"/>
  <c r="F26"/>
  <c r="F25"/>
  <c r="F14"/>
  <c r="F23"/>
  <c r="F22"/>
  <c r="F15"/>
  <c r="F8" l="1"/>
  <c r="F12"/>
</calcChain>
</file>

<file path=xl/sharedStrings.xml><?xml version="1.0" encoding="utf-8"?>
<sst xmlns="http://schemas.openxmlformats.org/spreadsheetml/2006/main" count="72" uniqueCount="69">
  <si>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</si>
  <si>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</si>
  <si>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</si>
  <si>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</si>
  <si>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</si>
  <si>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</si>
  <si>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</si>
  <si>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</si>
  <si>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</si>
  <si>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</si>
  <si>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</si>
  <si>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 xml:space="preserve">до рішення виконавчого комітету міської ради </t>
  </si>
  <si>
    <t>І</t>
  </si>
  <si>
    <t>Освіта, ЗДО</t>
  </si>
  <si>
    <t>Освіта, ЗЗСО</t>
  </si>
  <si>
    <t>Виконком</t>
  </si>
  <si>
    <t>Листи бюджетних та комунальних  закладів і установ</t>
  </si>
  <si>
    <t xml:space="preserve">МЦП "Відшкодування  різниці в тарифах на послуги з централізованого теплопостачання  та  гарячого  водопостачання  у 2022році"  </t>
  </si>
  <si>
    <t>Додатково на заробітну плату з нарахуваннями, в тому числі:</t>
  </si>
  <si>
    <t>Разом по галузі "Освіта"</t>
  </si>
  <si>
    <t xml:space="preserve">з питань діяльності виконавчих органів ради  </t>
  </si>
  <si>
    <t xml:space="preserve">Перший заступник міського голови            </t>
  </si>
  <si>
    <t>Зміни за рахунок перевиконання  доходної частини бюджету  за  7 місяців  2022 року - 14 400 000</t>
  </si>
  <si>
    <t>КПКВ 3719800                    КЕКВ 2620</t>
  </si>
  <si>
    <t xml:space="preserve">  КПКВ 1216071                 КЕКВ 2610</t>
  </si>
  <si>
    <t>МЦП фінпідтримки КНП ім. М.Галицького  -  капремонт  будівлі під ПЛР лабораторію, в т.ч. ПКД</t>
  </si>
  <si>
    <t>Зміни в межах кошторисних призначень</t>
  </si>
  <si>
    <r>
      <t xml:space="preserve">                                                                   </t>
    </r>
    <r>
      <rPr>
        <b/>
        <sz val="40"/>
        <rFont val="Times New Roman"/>
        <family val="1"/>
        <charset val="204"/>
      </rPr>
      <t xml:space="preserve">   Разом</t>
    </r>
  </si>
  <si>
    <t>Лист ЦМЛ від 09.08.2022 № 01-14/763</t>
  </si>
  <si>
    <t>( +-) 90 000</t>
  </si>
  <si>
    <t>Лист УСЗН від 09.08.2022 № 01-17/05/2389</t>
  </si>
  <si>
    <t>КПКВ 0813180           КЕКВ 2730</t>
  </si>
  <si>
    <t>Різниця між плановими нарахуваннями та нарахуваннями за економічно обгрунтованими тарифами за лютий-квітень 2022 р. по ТОВ "НіжинТеплоМережі"(лютий-3 749 212,94 грн., березень-5 103 889,75 грн., квітень -       1 953 925,41 грн.)</t>
  </si>
  <si>
    <t>( +-) 500 000</t>
  </si>
  <si>
    <t>Лист  КЗ " Обласний соціальний гуртожток для дітей- сиріт …" від 11.08.2022 № 73/01-07</t>
  </si>
  <si>
    <t>Лист  Терит.центру від 11.08.2022 № 221</t>
  </si>
  <si>
    <t>( +-) 388 270</t>
  </si>
  <si>
    <t>( +-) 2 500 000</t>
  </si>
  <si>
    <r>
      <t xml:space="preserve">КПКВ 0611020                  </t>
    </r>
    <r>
      <rPr>
        <b/>
        <sz val="40"/>
        <rFont val="Times New Roman"/>
        <family val="1"/>
        <charset val="204"/>
      </rPr>
      <t xml:space="preserve"> КЕКВ 2111 </t>
    </r>
    <r>
      <rPr>
        <sz val="40"/>
        <rFont val="Times New Roman"/>
        <family val="1"/>
        <charset val="204"/>
      </rPr>
      <t xml:space="preserve">+ 650000       КЕКВ 2120 + 126500        </t>
    </r>
  </si>
  <si>
    <t>Заробітна плата з нарахуваннями</t>
  </si>
  <si>
    <r>
      <t xml:space="preserve">КПКВ 0216082                       </t>
    </r>
    <r>
      <rPr>
        <b/>
        <sz val="40"/>
        <rFont val="Times New Roman"/>
        <family val="1"/>
        <charset val="204"/>
      </rPr>
      <t>КЕКВ 3121</t>
    </r>
  </si>
  <si>
    <r>
      <t xml:space="preserve">КПКВ 0212010                   </t>
    </r>
    <r>
      <rPr>
        <b/>
        <sz val="40"/>
        <rFont val="Times New Roman"/>
        <family val="1"/>
        <charset val="204"/>
      </rPr>
      <t>КЕКВ 3210</t>
    </r>
  </si>
  <si>
    <r>
      <t xml:space="preserve">КПКВ 0216082          </t>
    </r>
    <r>
      <rPr>
        <b/>
        <sz val="40"/>
        <rFont val="Times New Roman"/>
        <family val="1"/>
        <charset val="204"/>
      </rPr>
      <t>КЕКВ 3132</t>
    </r>
  </si>
  <si>
    <r>
      <t xml:space="preserve">КПКВ 0813104    КЕКВ </t>
    </r>
    <r>
      <rPr>
        <b/>
        <sz val="40"/>
        <rFont val="Times New Roman"/>
        <family val="1"/>
        <charset val="204"/>
      </rPr>
      <t>3132 -388 270</t>
    </r>
    <r>
      <rPr>
        <sz val="40"/>
        <rFont val="Times New Roman"/>
        <family val="1"/>
        <charset val="204"/>
      </rPr>
      <t xml:space="preserve">;   КЕКВ </t>
    </r>
    <r>
      <rPr>
        <b/>
        <sz val="40"/>
        <rFont val="Times New Roman"/>
        <family val="1"/>
        <charset val="204"/>
      </rPr>
      <t>2111+ 318 770</t>
    </r>
    <r>
      <rPr>
        <sz val="40"/>
        <rFont val="Times New Roman"/>
        <family val="1"/>
        <charset val="204"/>
      </rPr>
      <t>; 2120 +     69 500</t>
    </r>
  </si>
  <si>
    <t>ЦМЛ ім. М.Галицького від 10.08.2022 № 01-14/782</t>
  </si>
  <si>
    <t>Лист  упр.культури від 11.08.2022 № 01-16/199</t>
  </si>
  <si>
    <t xml:space="preserve">Перерозподіл  кошторисних призначень  з  капітальних видатків   на  заробітну плату з нарахуванням </t>
  </si>
  <si>
    <t>( +-) 217 500</t>
  </si>
  <si>
    <r>
      <t xml:space="preserve">КПКВ 1014030 КЕКВ </t>
    </r>
    <r>
      <rPr>
        <b/>
        <sz val="40"/>
        <rFont val="Times New Roman"/>
        <family val="1"/>
        <charset val="204"/>
      </rPr>
      <t>3110</t>
    </r>
    <r>
      <rPr>
        <sz val="40"/>
        <rFont val="Times New Roman"/>
        <family val="1"/>
        <charset val="204"/>
      </rPr>
      <t xml:space="preserve">- 49000 на  КЕКВ </t>
    </r>
    <r>
      <rPr>
        <b/>
        <sz val="40"/>
        <rFont val="Times New Roman"/>
        <family val="1"/>
        <charset val="204"/>
      </rPr>
      <t>2111</t>
    </r>
    <r>
      <rPr>
        <sz val="40"/>
        <rFont val="Times New Roman"/>
        <family val="1"/>
        <charset val="204"/>
      </rPr>
      <t xml:space="preserve">+40000; 2120+ 9000.  КПКВ 1014060 КЕКВ </t>
    </r>
    <r>
      <rPr>
        <b/>
        <sz val="40"/>
        <rFont val="Times New Roman"/>
        <family val="1"/>
        <charset val="204"/>
      </rPr>
      <t>3110</t>
    </r>
    <r>
      <rPr>
        <sz val="40"/>
        <rFont val="Times New Roman"/>
        <family val="1"/>
        <charset val="204"/>
      </rPr>
      <t xml:space="preserve">-49000 на                           КЕКВ </t>
    </r>
    <r>
      <rPr>
        <b/>
        <sz val="40"/>
        <rFont val="Times New Roman"/>
        <family val="1"/>
        <charset val="204"/>
      </rPr>
      <t xml:space="preserve">2111 </t>
    </r>
    <r>
      <rPr>
        <sz val="40"/>
        <rFont val="Times New Roman"/>
        <family val="1"/>
        <charset val="204"/>
      </rPr>
      <t xml:space="preserve">+ 49000.        КЕКВ 1011080 КЕКВ </t>
    </r>
    <r>
      <rPr>
        <b/>
        <sz val="40"/>
        <rFont val="Times New Roman"/>
        <family val="1"/>
        <charset val="204"/>
      </rPr>
      <t>3110</t>
    </r>
    <r>
      <rPr>
        <sz val="40"/>
        <rFont val="Times New Roman"/>
        <family val="1"/>
        <charset val="204"/>
      </rPr>
      <t xml:space="preserve"> - 119500 на КЕКВ </t>
    </r>
    <r>
      <rPr>
        <b/>
        <sz val="40"/>
        <rFont val="Times New Roman"/>
        <family val="1"/>
        <charset val="204"/>
      </rPr>
      <t>2111</t>
    </r>
    <r>
      <rPr>
        <sz val="40"/>
        <rFont val="Times New Roman"/>
        <family val="1"/>
        <charset val="204"/>
      </rPr>
      <t xml:space="preserve"> + 98000; 2120 + 21500       </t>
    </r>
  </si>
  <si>
    <t xml:space="preserve">Перерозподіл кошторисних призначень  з  капремонту  на заробітну  плату з нарахуваннями              </t>
  </si>
  <si>
    <t>Перерозподіл кошторисних призначень  з придбання електричного генератора та бочки для води ( програма фінпідтримки КНП) на програму оснащення медичною технікою та виробамим медичного призначення 2022 - 2024 р.р.</t>
  </si>
  <si>
    <t>Федір   ВОВЧЕНКО</t>
  </si>
  <si>
    <t>Лист Ніжинського районного відділу поліції ГУНП в Черн.обл. від 12.08.22 № 11552/124/45-2022</t>
  </si>
  <si>
    <t>КПКВ 3719770                    КЕКВ 2620</t>
  </si>
  <si>
    <r>
      <t xml:space="preserve">КПКВ 3719800                    </t>
    </r>
    <r>
      <rPr>
        <b/>
        <sz val="40"/>
        <rFont val="Times New Roman"/>
        <family val="1"/>
        <charset val="204"/>
      </rPr>
      <t xml:space="preserve">КЕКВ 3220+480000; </t>
    </r>
    <r>
      <rPr>
        <sz val="40"/>
        <rFont val="Times New Roman"/>
        <family val="1"/>
        <charset val="204"/>
      </rPr>
      <t xml:space="preserve">     КЕКВ 2620 +176560</t>
    </r>
  </si>
  <si>
    <r>
      <t xml:space="preserve">КПКВ 0611010              </t>
    </r>
    <r>
      <rPr>
        <b/>
        <sz val="40"/>
        <rFont val="Times New Roman"/>
        <family val="1"/>
        <charset val="204"/>
      </rPr>
      <t>КЕКВ 2111</t>
    </r>
    <r>
      <rPr>
        <sz val="40"/>
        <rFont val="Times New Roman"/>
        <family val="1"/>
        <charset val="204"/>
      </rPr>
      <t xml:space="preserve"> + 1440800 КЕКВ 2120+ 326949</t>
    </r>
  </si>
  <si>
    <t>КПКВ 0218240                    КЕКВ 2000</t>
  </si>
  <si>
    <t>Лист в/чА7329 від 15.08.2022 № 1165</t>
  </si>
  <si>
    <t>Придбання у комунальну власність  житла для надання в тимчасове користування  сім’ям, які втратили житло внаслідок військової агроесії російської федерації на 2022 роік</t>
  </si>
  <si>
    <t xml:space="preserve"> Міська програма  з надання пільг на оплату житлово - комунальних послуг сім’ям загиблих військовослужбовців</t>
  </si>
  <si>
    <t>Субвенція з місцевого бюджету державному бюджету  на придбання   ПММ для службового автотранспорту РВП ГУНП</t>
  </si>
  <si>
    <r>
      <t xml:space="preserve">КПКВ 1115031                       з КЕКВ 2240 - 2 500 000;                                 на КПКВ 1115031  КЕКВ </t>
    </r>
    <r>
      <rPr>
        <b/>
        <sz val="40"/>
        <rFont val="Times New Roman"/>
        <family val="1"/>
        <charset val="204"/>
      </rPr>
      <t>2111+ 798 500</t>
    </r>
    <r>
      <rPr>
        <sz val="40"/>
        <rFont val="Times New Roman"/>
        <family val="1"/>
        <charset val="204"/>
      </rPr>
      <t>; КЕКВ 2120 + 199 300                   на  КПКВ 1115032 КЕКВ 2610 + 598 400                             КПКВ 0611021 КЕКВ   2111 + 740 000; 2120 + 163 800</t>
    </r>
  </si>
  <si>
    <t>Перерозподіл кошторисних призначень із  поточного ремонту футбольного поля  на виплати заробітної плати з нарахуваннямина заробітну плату з нарахуваннями  працівникам   КДЮСШ КДЮСШ " Спартак" та ЗЗСО</t>
  </si>
  <si>
    <t>Лист   відділу з питань фізичної культури та  спорту від 11.08.2022 № 02-25/60</t>
  </si>
  <si>
    <r>
      <t xml:space="preserve">Перерозподіл кошторисних  призначень  </t>
    </r>
    <r>
      <rPr>
        <u/>
        <sz val="40"/>
        <rFont val="Times New Roman"/>
        <family val="1"/>
        <charset val="204"/>
      </rPr>
      <t xml:space="preserve"> із програми </t>
    </r>
    <r>
      <rPr>
        <sz val="40"/>
        <rFont val="Times New Roman"/>
        <family val="1"/>
        <charset val="204"/>
      </rPr>
      <t xml:space="preserve">забезпечення  службовим житлом лікарів комунальних  медичних закладів  </t>
    </r>
    <r>
      <rPr>
        <u/>
        <sz val="40"/>
        <rFont val="Times New Roman"/>
        <family val="1"/>
        <charset val="204"/>
      </rPr>
      <t>на  програму</t>
    </r>
    <r>
      <rPr>
        <sz val="40"/>
        <rFont val="Times New Roman"/>
        <family val="1"/>
        <charset val="204"/>
      </rPr>
      <t xml:space="preserve">  придбання  у комунальну власність житла для надання в тимчасове користування  особам, які постраждали від воєнної агресії російської  федерації та залишилися без житла на 2022 рік  </t>
    </r>
  </si>
  <si>
    <t>Комплексна програма заходів та робіт з територіальної оборони  Ніжинської територіальної громади на 2022 рік п.п. 1.2-1.5</t>
  </si>
  <si>
    <t>від 18 серпня   2022 р. № 247</t>
  </si>
  <si>
    <t xml:space="preserve">Субвенція з місцевого бюджету державному  бюджету на виконання програм соціально - економічного розвитку регіонів , виконавцю В/ч А 7047 для В/ч А 7329 (окремий батальйон територіальної оборони) для матеріально - технічного забезпечення </t>
  </si>
  <si>
    <t>Інша субвенція з місцевого бюджету обласному бюджету Чернігівської області для проведення робіт по заміні вікон та остекленню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</si>
</sst>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sz val="38"/>
      <name val="Times New Roman"/>
      <family val="1"/>
      <charset val="204"/>
    </font>
    <font>
      <u/>
      <sz val="4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8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8" fillId="2" borderId="0" xfId="0" applyFont="1" applyFill="1" applyBorder="1" applyAlignment="1"/>
    <xf numFmtId="0" fontId="8" fillId="2" borderId="0" xfId="0" applyFont="1" applyFill="1" applyBorder="1"/>
    <xf numFmtId="0" fontId="4" fillId="2" borderId="0" xfId="0" applyFont="1" applyFill="1"/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5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 applyAlignment="1"/>
    <xf numFmtId="0" fontId="8" fillId="2" borderId="0" xfId="0" applyFont="1" applyFill="1"/>
    <xf numFmtId="3" fontId="10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0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1" fontId="10" fillId="2" borderId="5" xfId="0" applyNumberFormat="1" applyFont="1" applyFill="1" applyBorder="1" applyAlignment="1">
      <alignment horizontal="center" vertical="center" wrapText="1"/>
    </xf>
    <xf numFmtId="1" fontId="10" fillId="2" borderId="6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center" wrapText="1"/>
    </xf>
    <xf numFmtId="3" fontId="10" fillId="0" borderId="6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view="pageBreakPreview" topLeftCell="B25" zoomScale="30" zoomScaleNormal="31" zoomScaleSheetLayoutView="30" zoomScalePageLayoutView="25" workbookViewId="0">
      <selection activeCell="R28" sqref="R28"/>
    </sheetView>
  </sheetViews>
  <sheetFormatPr defaultColWidth="8.88671875" defaultRowHeight="51.6"/>
  <cols>
    <col min="1" max="1" width="8.88671875" style="5" hidden="1" customWidth="1"/>
    <col min="2" max="2" width="12.33203125" style="1" customWidth="1"/>
    <col min="3" max="3" width="64" style="12" customWidth="1"/>
    <col min="4" max="4" width="138.6640625" style="13" customWidth="1"/>
    <col min="5" max="5" width="52.44140625" style="14" customWidth="1"/>
    <col min="6" max="6" width="51" style="14" customWidth="1"/>
    <col min="7" max="7" width="22.33203125" style="14" hidden="1" customWidth="1"/>
    <col min="8" max="8" width="23.44140625" style="14" hidden="1" customWidth="1"/>
    <col min="9" max="9" width="22.5546875" style="14" hidden="1" customWidth="1"/>
    <col min="10" max="10" width="0.6640625" style="5" hidden="1" customWidth="1"/>
    <col min="11" max="11" width="86.44140625" style="17" customWidth="1"/>
    <col min="12" max="12" width="3.5546875" style="5" customWidth="1"/>
    <col min="13" max="16384" width="8.88671875" style="5"/>
  </cols>
  <sheetData>
    <row r="1" spans="2:11" ht="48" customHeight="1">
      <c r="C1" s="2"/>
      <c r="D1" s="3"/>
      <c r="E1" s="4"/>
      <c r="F1" s="58" t="s">
        <v>10</v>
      </c>
      <c r="G1" s="58"/>
      <c r="H1" s="58"/>
      <c r="I1" s="58"/>
      <c r="J1" s="58"/>
      <c r="K1" s="58"/>
    </row>
    <row r="2" spans="2:11" ht="48" customHeight="1">
      <c r="B2" s="6"/>
      <c r="C2" s="2"/>
      <c r="D2" s="3"/>
      <c r="E2" s="58" t="s">
        <v>11</v>
      </c>
      <c r="F2" s="58"/>
      <c r="G2" s="58"/>
      <c r="H2" s="58"/>
      <c r="I2" s="58"/>
      <c r="J2" s="58"/>
      <c r="K2" s="58"/>
    </row>
    <row r="3" spans="2:11" ht="48" customHeight="1">
      <c r="B3" s="6"/>
      <c r="C3" s="7"/>
      <c r="D3" s="3"/>
      <c r="E3" s="58" t="s">
        <v>66</v>
      </c>
      <c r="F3" s="58"/>
      <c r="G3" s="58"/>
      <c r="H3" s="58"/>
      <c r="I3" s="58"/>
      <c r="J3" s="58"/>
      <c r="K3" s="58"/>
    </row>
    <row r="4" spans="2:11" ht="14.25" customHeight="1">
      <c r="B4" s="6"/>
      <c r="C4" s="7"/>
      <c r="D4" s="3"/>
      <c r="E4" s="3"/>
      <c r="F4" s="21"/>
      <c r="G4" s="21"/>
      <c r="H4" s="21"/>
      <c r="I4" s="21"/>
      <c r="J4" s="21"/>
      <c r="K4" s="16"/>
    </row>
    <row r="5" spans="2:11" s="8" customFormat="1" ht="60.75" customHeight="1">
      <c r="B5" s="59" t="s">
        <v>9</v>
      </c>
      <c r="C5" s="59"/>
      <c r="D5" s="59"/>
      <c r="E5" s="59"/>
      <c r="F5" s="60"/>
      <c r="G5" s="60"/>
      <c r="H5" s="60"/>
      <c r="I5" s="60"/>
      <c r="J5" s="60"/>
      <c r="K5" s="60"/>
    </row>
    <row r="6" spans="2:11" s="11" customFormat="1" ht="287.39999999999998" customHeight="1">
      <c r="B6" s="9" t="s">
        <v>0</v>
      </c>
      <c r="C6" s="22" t="s">
        <v>7</v>
      </c>
      <c r="D6" s="22" t="s">
        <v>3</v>
      </c>
      <c r="E6" s="22" t="s">
        <v>5</v>
      </c>
      <c r="F6" s="22" t="s">
        <v>8</v>
      </c>
      <c r="G6" s="10" t="s">
        <v>4</v>
      </c>
      <c r="H6" s="10" t="s">
        <v>1</v>
      </c>
      <c r="I6" s="10" t="s">
        <v>2</v>
      </c>
      <c r="J6" s="61" t="s">
        <v>6</v>
      </c>
      <c r="K6" s="61"/>
    </row>
    <row r="7" spans="2:11" s="11" customFormat="1" ht="84.75" customHeight="1">
      <c r="B7" s="53" t="s">
        <v>22</v>
      </c>
      <c r="C7" s="54"/>
      <c r="D7" s="54"/>
      <c r="E7" s="54"/>
      <c r="F7" s="54"/>
      <c r="G7" s="54"/>
      <c r="H7" s="54"/>
      <c r="I7" s="54"/>
      <c r="J7" s="54"/>
      <c r="K7" s="55"/>
    </row>
    <row r="8" spans="2:11" s="11" customFormat="1" ht="156.75" customHeight="1">
      <c r="B8" s="9" t="s">
        <v>12</v>
      </c>
      <c r="C8" s="18" t="s">
        <v>16</v>
      </c>
      <c r="D8" s="22" t="s">
        <v>18</v>
      </c>
      <c r="E8" s="19">
        <v>48465500</v>
      </c>
      <c r="F8" s="19">
        <f>F11</f>
        <v>2544249</v>
      </c>
      <c r="G8" s="10"/>
      <c r="H8" s="10"/>
      <c r="I8" s="10"/>
      <c r="J8" s="22"/>
      <c r="K8" s="47"/>
    </row>
    <row r="9" spans="2:11" s="11" customFormat="1" ht="162" customHeight="1">
      <c r="B9" s="9">
        <v>1</v>
      </c>
      <c r="C9" s="18" t="s">
        <v>13</v>
      </c>
      <c r="D9" s="20" t="s">
        <v>39</v>
      </c>
      <c r="E9" s="19">
        <v>11084000</v>
      </c>
      <c r="F9" s="19">
        <f>2054233+13516-300000</f>
        <v>1767749</v>
      </c>
      <c r="G9" s="10"/>
      <c r="H9" s="10"/>
      <c r="I9" s="10"/>
      <c r="J9" s="22"/>
      <c r="K9" s="18" t="s">
        <v>55</v>
      </c>
    </row>
    <row r="10" spans="2:11" s="11" customFormat="1" ht="173.4" customHeight="1">
      <c r="B10" s="9">
        <v>2</v>
      </c>
      <c r="C10" s="18" t="s">
        <v>14</v>
      </c>
      <c r="D10" s="20" t="str">
        <f>D9</f>
        <v>Заробітна плата з нарахуваннями</v>
      </c>
      <c r="E10" s="19">
        <v>6620000</v>
      </c>
      <c r="F10" s="19">
        <v>776500</v>
      </c>
      <c r="G10" s="10"/>
      <c r="H10" s="10"/>
      <c r="I10" s="10"/>
      <c r="J10" s="22"/>
      <c r="K10" s="18" t="s">
        <v>38</v>
      </c>
    </row>
    <row r="11" spans="2:11" s="11" customFormat="1" ht="58.5" customHeight="1">
      <c r="B11" s="32"/>
      <c r="C11" s="56" t="s">
        <v>19</v>
      </c>
      <c r="D11" s="57"/>
      <c r="E11" s="33">
        <f>E9+E10</f>
        <v>17704000</v>
      </c>
      <c r="F11" s="33">
        <f>F9+F10</f>
        <v>2544249</v>
      </c>
      <c r="G11" s="34"/>
      <c r="H11" s="34"/>
      <c r="I11" s="34"/>
      <c r="J11" s="35"/>
      <c r="K11" s="36"/>
    </row>
    <row r="12" spans="2:11" s="11" customFormat="1" ht="408" customHeight="1">
      <c r="B12" s="9">
        <v>3</v>
      </c>
      <c r="C12" s="37" t="s">
        <v>17</v>
      </c>
      <c r="D12" s="20" t="s">
        <v>32</v>
      </c>
      <c r="E12" s="19">
        <v>10807028.1</v>
      </c>
      <c r="F12" s="28">
        <f>2000000+70000+833533-903533</f>
        <v>2000000</v>
      </c>
      <c r="G12" s="29"/>
      <c r="H12" s="29"/>
      <c r="I12" s="29"/>
      <c r="J12" s="30"/>
      <c r="K12" s="31" t="s">
        <v>24</v>
      </c>
    </row>
    <row r="13" spans="2:11" s="11" customFormat="1" ht="379.8" customHeight="1">
      <c r="B13" s="9">
        <v>4</v>
      </c>
      <c r="C13" s="27" t="s">
        <v>57</v>
      </c>
      <c r="D13" s="52" t="s">
        <v>67</v>
      </c>
      <c r="E13" s="19">
        <v>656560</v>
      </c>
      <c r="F13" s="19">
        <v>656560</v>
      </c>
      <c r="G13" s="10"/>
      <c r="H13" s="10"/>
      <c r="I13" s="10"/>
      <c r="J13" s="22"/>
      <c r="K13" s="18" t="s">
        <v>54</v>
      </c>
    </row>
    <row r="14" spans="2:11" s="11" customFormat="1" ht="257.39999999999998" customHeight="1">
      <c r="B14" s="9">
        <v>5</v>
      </c>
      <c r="C14" s="18" t="s">
        <v>15</v>
      </c>
      <c r="D14" s="20" t="s">
        <v>58</v>
      </c>
      <c r="E14" s="19">
        <v>5386484</v>
      </c>
      <c r="F14" s="19">
        <f>5400000-500000-13516</f>
        <v>4886484</v>
      </c>
      <c r="G14" s="10"/>
      <c r="H14" s="10"/>
      <c r="I14" s="10"/>
      <c r="J14" s="26"/>
      <c r="K14" s="18" t="s">
        <v>40</v>
      </c>
    </row>
    <row r="15" spans="2:11" s="11" customFormat="1" ht="225.75" customHeight="1">
      <c r="B15" s="9">
        <v>6</v>
      </c>
      <c r="C15" s="18" t="s">
        <v>44</v>
      </c>
      <c r="D15" s="20" t="s">
        <v>25</v>
      </c>
      <c r="E15" s="19">
        <v>3436767</v>
      </c>
      <c r="F15" s="28">
        <f>E15</f>
        <v>3436767</v>
      </c>
      <c r="G15" s="29"/>
      <c r="H15" s="29"/>
      <c r="I15" s="29"/>
      <c r="J15" s="30"/>
      <c r="K15" s="27" t="s">
        <v>41</v>
      </c>
    </row>
    <row r="16" spans="2:11" s="11" customFormat="1" ht="225.75" customHeight="1">
      <c r="B16" s="9">
        <v>7</v>
      </c>
      <c r="C16" s="43" t="s">
        <v>30</v>
      </c>
      <c r="D16" s="27" t="s">
        <v>59</v>
      </c>
      <c r="E16" s="46">
        <v>173500</v>
      </c>
      <c r="F16" s="46">
        <v>173500</v>
      </c>
      <c r="G16" s="30"/>
      <c r="H16" s="30"/>
      <c r="I16" s="30"/>
      <c r="J16" s="30"/>
      <c r="K16" s="27" t="s">
        <v>31</v>
      </c>
    </row>
    <row r="17" spans="2:12" s="11" customFormat="1" ht="288.60000000000002" customHeight="1">
      <c r="B17" s="49">
        <v>8</v>
      </c>
      <c r="C17" s="43" t="s">
        <v>34</v>
      </c>
      <c r="D17" s="27" t="s">
        <v>68</v>
      </c>
      <c r="E17" s="46">
        <v>59000</v>
      </c>
      <c r="F17" s="46">
        <v>59000</v>
      </c>
      <c r="G17" s="30"/>
      <c r="H17" s="30"/>
      <c r="I17" s="30"/>
      <c r="J17" s="30"/>
      <c r="K17" s="27" t="s">
        <v>53</v>
      </c>
    </row>
    <row r="18" spans="2:12" s="11" customFormat="1" ht="318" customHeight="1">
      <c r="B18" s="49">
        <v>9</v>
      </c>
      <c r="C18" s="43" t="s">
        <v>52</v>
      </c>
      <c r="D18" s="27" t="s">
        <v>60</v>
      </c>
      <c r="E18" s="51">
        <v>600000</v>
      </c>
      <c r="F18" s="46">
        <v>300000</v>
      </c>
      <c r="G18" s="39"/>
      <c r="H18" s="39"/>
      <c r="I18" s="39"/>
      <c r="J18" s="39"/>
      <c r="K18" s="40" t="s">
        <v>23</v>
      </c>
    </row>
    <row r="19" spans="2:12" s="11" customFormat="1" ht="241.8" customHeight="1">
      <c r="B19" s="9">
        <v>10</v>
      </c>
      <c r="C19" s="43" t="s">
        <v>15</v>
      </c>
      <c r="D19" s="27" t="s">
        <v>65</v>
      </c>
      <c r="E19" s="46">
        <v>343440</v>
      </c>
      <c r="F19" s="46">
        <v>343440</v>
      </c>
      <c r="G19" s="30"/>
      <c r="H19" s="30"/>
      <c r="I19" s="30"/>
      <c r="J19" s="30"/>
      <c r="K19" s="27" t="s">
        <v>56</v>
      </c>
    </row>
    <row r="20" spans="2:12" s="11" customFormat="1" ht="90" customHeight="1">
      <c r="B20" s="41"/>
      <c r="C20" s="67" t="s">
        <v>27</v>
      </c>
      <c r="D20" s="68"/>
      <c r="E20" s="50">
        <f>E8+E12+E13+E14+E15+E16+E17+E18+E19</f>
        <v>69928279.099999994</v>
      </c>
      <c r="F20" s="28">
        <f>F11+F12+F13+F14+F15+F16+F17+F18+F19</f>
        <v>14400000</v>
      </c>
      <c r="G20" s="38"/>
      <c r="H20" s="38"/>
      <c r="I20" s="38"/>
      <c r="J20" s="39"/>
      <c r="K20" s="40"/>
    </row>
    <row r="21" spans="2:12" ht="86.4" customHeight="1">
      <c r="B21" s="64" t="s">
        <v>26</v>
      </c>
      <c r="C21" s="65"/>
      <c r="D21" s="65"/>
      <c r="E21" s="65"/>
      <c r="F21" s="65"/>
      <c r="G21" s="65"/>
      <c r="H21" s="65"/>
      <c r="I21" s="65"/>
      <c r="J21" s="65"/>
      <c r="K21" s="66"/>
      <c r="L21" s="24"/>
    </row>
    <row r="22" spans="2:12" ht="314.39999999999998" customHeight="1">
      <c r="B22" s="42">
        <v>1</v>
      </c>
      <c r="C22" s="43" t="s">
        <v>28</v>
      </c>
      <c r="D22" s="27" t="s">
        <v>50</v>
      </c>
      <c r="E22" s="45" t="s">
        <v>29</v>
      </c>
      <c r="F22" s="45" t="str">
        <f>E22</f>
        <v>( +-) 90 000</v>
      </c>
      <c r="G22" s="45"/>
      <c r="H22" s="45"/>
      <c r="I22" s="45"/>
      <c r="J22" s="45"/>
      <c r="K22" s="27" t="s">
        <v>41</v>
      </c>
      <c r="L22" s="24"/>
    </row>
    <row r="23" spans="2:12" ht="409.6" customHeight="1">
      <c r="B23" s="73">
        <v>2</v>
      </c>
      <c r="C23" s="75" t="s">
        <v>15</v>
      </c>
      <c r="D23" s="77" t="s">
        <v>64</v>
      </c>
      <c r="E23" s="89" t="s">
        <v>33</v>
      </c>
      <c r="F23" s="81" t="str">
        <f>E23</f>
        <v>( +-) 500 000</v>
      </c>
      <c r="G23" s="15"/>
      <c r="H23" s="18"/>
      <c r="I23" s="18"/>
      <c r="J23" s="18"/>
      <c r="K23" s="77" t="s">
        <v>42</v>
      </c>
      <c r="L23" s="24"/>
    </row>
    <row r="24" spans="2:12" ht="73.2" customHeight="1">
      <c r="B24" s="74"/>
      <c r="C24" s="76"/>
      <c r="D24" s="78"/>
      <c r="E24" s="90"/>
      <c r="F24" s="82"/>
      <c r="G24" s="15"/>
      <c r="H24" s="18"/>
      <c r="I24" s="18"/>
      <c r="J24" s="18"/>
      <c r="K24" s="78"/>
      <c r="L24" s="24"/>
    </row>
    <row r="25" spans="2:12" ht="223.2" customHeight="1">
      <c r="B25" s="44">
        <v>3</v>
      </c>
      <c r="C25" s="37" t="s">
        <v>35</v>
      </c>
      <c r="D25" s="18" t="s">
        <v>49</v>
      </c>
      <c r="E25" s="48" t="s">
        <v>36</v>
      </c>
      <c r="F25" s="15" t="str">
        <f>E25</f>
        <v>( +-) 388 270</v>
      </c>
      <c r="G25" s="15"/>
      <c r="H25" s="18"/>
      <c r="I25" s="18"/>
      <c r="J25" s="18"/>
      <c r="K25" s="18" t="s">
        <v>43</v>
      </c>
      <c r="L25" s="24"/>
    </row>
    <row r="26" spans="2:12" ht="409.6" customHeight="1">
      <c r="B26" s="69">
        <v>4</v>
      </c>
      <c r="C26" s="71" t="s">
        <v>63</v>
      </c>
      <c r="D26" s="83" t="s">
        <v>62</v>
      </c>
      <c r="E26" s="85" t="s">
        <v>37</v>
      </c>
      <c r="F26" s="87" t="str">
        <f>E26</f>
        <v>( +-) 2 500 000</v>
      </c>
      <c r="G26" s="46"/>
      <c r="H26" s="27"/>
      <c r="I26" s="27"/>
      <c r="J26" s="27"/>
      <c r="K26" s="83" t="s">
        <v>61</v>
      </c>
      <c r="L26" s="24"/>
    </row>
    <row r="27" spans="2:12" ht="167.4" customHeight="1">
      <c r="B27" s="70"/>
      <c r="C27" s="72"/>
      <c r="D27" s="84"/>
      <c r="E27" s="86"/>
      <c r="F27" s="88"/>
      <c r="G27" s="46"/>
      <c r="H27" s="27"/>
      <c r="I27" s="27"/>
      <c r="J27" s="27"/>
      <c r="K27" s="84"/>
      <c r="L27" s="24"/>
    </row>
    <row r="28" spans="2:12" ht="408" customHeight="1">
      <c r="B28" s="73">
        <v>5</v>
      </c>
      <c r="C28" s="75" t="s">
        <v>45</v>
      </c>
      <c r="D28" s="77" t="s">
        <v>46</v>
      </c>
      <c r="E28" s="79" t="s">
        <v>47</v>
      </c>
      <c r="F28" s="81" t="str">
        <f>E28</f>
        <v>( +-) 217 500</v>
      </c>
      <c r="G28" s="15"/>
      <c r="H28" s="18"/>
      <c r="I28" s="18"/>
      <c r="J28" s="18"/>
      <c r="K28" s="77" t="s">
        <v>48</v>
      </c>
      <c r="L28" s="24"/>
    </row>
    <row r="29" spans="2:12" ht="126.6" customHeight="1">
      <c r="B29" s="74"/>
      <c r="C29" s="76"/>
      <c r="D29" s="78"/>
      <c r="E29" s="80"/>
      <c r="F29" s="82"/>
      <c r="G29" s="15"/>
      <c r="H29" s="18"/>
      <c r="I29" s="18"/>
      <c r="J29" s="18"/>
      <c r="K29" s="78"/>
      <c r="L29" s="24"/>
    </row>
    <row r="30" spans="2:12" ht="82.5" customHeight="1">
      <c r="B30" s="23"/>
      <c r="C30" s="63" t="s">
        <v>21</v>
      </c>
      <c r="D30" s="63"/>
      <c r="E30" s="63"/>
      <c r="F30" s="25"/>
      <c r="G30" s="62"/>
      <c r="H30" s="62"/>
      <c r="I30" s="62"/>
      <c r="J30" s="62"/>
      <c r="K30" s="62"/>
      <c r="L30" s="62"/>
    </row>
    <row r="31" spans="2:12" ht="82.5" customHeight="1">
      <c r="B31" s="23"/>
      <c r="C31" s="62" t="s">
        <v>20</v>
      </c>
      <c r="D31" s="62"/>
      <c r="E31" s="62"/>
      <c r="J31" s="14"/>
      <c r="K31" s="17" t="s">
        <v>51</v>
      </c>
      <c r="L31" s="17"/>
    </row>
    <row r="32" spans="2:12" ht="82.5" customHeight="1">
      <c r="C32" s="1"/>
      <c r="D32" s="12"/>
      <c r="E32" s="13"/>
      <c r="J32" s="14"/>
      <c r="K32" s="5"/>
      <c r="L32" s="17"/>
    </row>
    <row r="33" ht="82.5" customHeight="1"/>
    <row r="34" ht="45.75" customHeight="1"/>
  </sheetData>
  <mergeCells count="30">
    <mergeCell ref="K23:K24"/>
    <mergeCell ref="F23:F24"/>
    <mergeCell ref="F26:F27"/>
    <mergeCell ref="B23:B24"/>
    <mergeCell ref="C23:C24"/>
    <mergeCell ref="D23:D24"/>
    <mergeCell ref="E23:E24"/>
    <mergeCell ref="G30:L30"/>
    <mergeCell ref="C31:E31"/>
    <mergeCell ref="C30:E30"/>
    <mergeCell ref="B21:K21"/>
    <mergeCell ref="C20:D20"/>
    <mergeCell ref="B26:B27"/>
    <mergeCell ref="C26:C27"/>
    <mergeCell ref="B28:B29"/>
    <mergeCell ref="C28:C29"/>
    <mergeCell ref="D28:D29"/>
    <mergeCell ref="E28:E29"/>
    <mergeCell ref="F28:F29"/>
    <mergeCell ref="K28:K29"/>
    <mergeCell ref="K26:K27"/>
    <mergeCell ref="D26:D27"/>
    <mergeCell ref="E26:E27"/>
    <mergeCell ref="B7:K7"/>
    <mergeCell ref="C11:D11"/>
    <mergeCell ref="F1:K1"/>
    <mergeCell ref="B5:K5"/>
    <mergeCell ref="J6:K6"/>
    <mergeCell ref="E2:K2"/>
    <mergeCell ref="E3:K3"/>
  </mergeCells>
  <pageMargins left="0.32" right="0.23" top="0" bottom="0" header="0" footer="0.16"/>
  <pageSetup paperSize="9" scale="24" fitToHeight="2" orientation="portrait" r:id="rId1"/>
  <rowBreaks count="1" manualBreakCount="1">
    <brk id="18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2022-08-19T13:05:20Z</cp:lastPrinted>
  <dcterms:created xsi:type="dcterms:W3CDTF">2018-03-12T13:27:15Z</dcterms:created>
  <dcterms:modified xsi:type="dcterms:W3CDTF">2022-08-19T13:05:23Z</dcterms:modified>
</cp:coreProperties>
</file>