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5600" windowHeight="1176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08" i="1"/>
  <c r="J83"/>
  <c r="J17" l="1"/>
  <c r="J16" s="1"/>
  <c r="J20" s="1"/>
  <c r="J85"/>
  <c r="J105"/>
  <c r="J36"/>
  <c r="J100"/>
  <c r="J98"/>
  <c r="J93" l="1"/>
  <c r="J65"/>
  <c r="J59"/>
  <c r="J32"/>
  <c r="J26"/>
  <c r="J34"/>
  <c r="J30"/>
  <c r="J28" l="1"/>
  <c r="J77" l="1"/>
  <c r="J62"/>
  <c r="J61" s="1"/>
  <c r="J57" l="1"/>
  <c r="J74"/>
  <c r="J72"/>
  <c r="J81" l="1"/>
  <c r="J80" l="1"/>
  <c r="J88"/>
  <c r="J51" l="1"/>
  <c r="J47" s="1"/>
  <c r="J39"/>
  <c r="J38" l="1"/>
  <c r="J96"/>
  <c r="J95" s="1"/>
  <c r="J70" l="1"/>
  <c r="J103" l="1"/>
  <c r="J102" s="1"/>
  <c r="J76" l="1"/>
  <c r="J68"/>
  <c r="J67" s="1"/>
  <c r="J22"/>
  <c r="J21" s="1"/>
  <c r="J25" l="1"/>
  <c r="J24" l="1"/>
  <c r="J12" l="1"/>
  <c r="J11" s="1"/>
  <c r="J15" s="1"/>
  <c r="J107" l="1"/>
</calcChain>
</file>

<file path=xl/sharedStrings.xml><?xml version="1.0" encoding="utf-8"?>
<sst xmlns="http://schemas.openxmlformats.org/spreadsheetml/2006/main" count="289" uniqueCount="184">
  <si>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</si>
  <si>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</si>
  <si>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</si>
  <si>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</si>
  <si>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</si>
  <si>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</si>
  <si>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</si>
  <si>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</si>
  <si>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</si>
  <si>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</si>
  <si>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</si>
  <si>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</si>
  <si>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</si>
  <si>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</si>
  <si>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</si>
  <si>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</si>
  <si>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</si>
  <si>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0443</t>
  </si>
  <si>
    <t>0611010</t>
  </si>
  <si>
    <t>1010</t>
  </si>
  <si>
    <t xml:space="preserve"> Надання дошкільної освiти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</si>
  <si>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</si>
  <si>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</si>
  <si>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</si>
  <si>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</si>
  <si>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</si>
  <si>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</si>
  <si>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</si>
  <si>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</si>
  <si>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</si>
  <si>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</si>
  <si>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</si>
  <si>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</si>
  <si>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</si>
  <si>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</si>
  <si>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</si>
  <si>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</si>
  <si>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</si>
  <si>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</si>
  <si>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</si>
  <si>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</si>
  <si>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</si>
  <si>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</si>
  <si>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</si>
  <si>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</si>
  <si>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3700000</t>
  </si>
  <si>
    <t>Фінансове управління міської ради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</si>
  <si>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</si>
  <si>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</si>
  <si>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</si>
  <si>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</si>
  <si>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0910</t>
  </si>
  <si>
    <t>0210160</t>
  </si>
  <si>
    <t>3132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</si>
  <si>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</si>
  <si>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</si>
  <si>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</si>
  <si>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</si>
  <si>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1011080</t>
  </si>
  <si>
    <t>1080</t>
  </si>
  <si>
    <t xml:space="preserve">Надання спеціальної освіти мистецьким школам  </t>
  </si>
  <si>
    <t>Реконструкція скверу Б.Хмельницького, в т.ч. ПКД</t>
  </si>
  <si>
    <t>Капітальний ремонт дороги по вул. Богушевича в м. Ніжин, Чернігівської обл., в т.ч. ПКД</t>
  </si>
  <si>
    <t>3110160</t>
  </si>
  <si>
    <t>0210180</t>
  </si>
  <si>
    <t>0180</t>
  </si>
  <si>
    <t>0133</t>
  </si>
  <si>
    <t>Інша діяльність у сфері державного управління</t>
  </si>
  <si>
    <t>Реконструкція парку ім. Т. Шевченко, в т.ч. ПКД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</si>
  <si>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</si>
  <si>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</si>
  <si>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</si>
  <si>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</si>
  <si>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</si>
  <si>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</si>
  <si>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</si>
  <si>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</si>
  <si>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вартість проекту, гривень</t>
  </si>
  <si>
    <t>Реконструкція Графського парку та скверу Театральний, в т.ч. ПКД</t>
  </si>
  <si>
    <t>Пральні машини для ЗДО  №2, №25</t>
  </si>
  <si>
    <t>Капітальний ремонт системи водовідведення ДНЗ №17, в т.ч. ПВР</t>
  </si>
  <si>
    <t>Капітальний ремонт системи водовідведення ДНЗ №25, в т.ч. ПВР</t>
  </si>
  <si>
    <t>Капітальний ремонт даху ННВК №16, в т.ч. ПКД</t>
  </si>
  <si>
    <t>Придбання вітчизняної та зарубіжної книжкової продукції для бібліотек</t>
  </si>
  <si>
    <t>Капітальний ремонт системи опалення в адмінбудівлі  з заміною котла, в т.ч. ПКД</t>
  </si>
  <si>
    <t>3710160</t>
  </si>
  <si>
    <t>Придбання техніки</t>
  </si>
  <si>
    <t>Будівництво системи передачі даних та відеоспостереження м. Ніжин, Чернігівської обл.в т.ч. ПКД</t>
  </si>
  <si>
    <t xml:space="preserve">Капітальний ремонт дороги по вул.Сакко і Ванцетті м.Ніжин,в т.ч.ПКД </t>
  </si>
  <si>
    <t>Капітальний ремонт даху ЗОШ № 15, в т.ч. ПКД</t>
  </si>
  <si>
    <t>капітальних вкладень бюджету Ніжинської міської ТГ у розрізі інвестиційних проектів</t>
  </si>
  <si>
    <t>Придбання кондиціонера</t>
  </si>
  <si>
    <t>1017340</t>
  </si>
  <si>
    <t>Проектування, реставрація та охорона пам’яток архітектури</t>
  </si>
  <si>
    <t xml:space="preserve"> Реставраційні роботи меморіального будинку -музею Юрія Лисянського (заходи з пристосування будинку для створення музею)</t>
  </si>
  <si>
    <t>3143</t>
  </si>
  <si>
    <t>Реставрація пам’яток культури історії та архітектури</t>
  </si>
  <si>
    <t>Капітальний ремонт їдальні ДНЗ №12</t>
  </si>
  <si>
    <t>Капітальний ремонт їдальні ДНЗ  №16, в т.ч. ПВР</t>
  </si>
  <si>
    <t>Капітальний ремонт  фасаду ДНЗ №14</t>
  </si>
  <si>
    <t>Капітальний ремонт даху ДНЗ  №16, в т.ч. ПВР</t>
  </si>
  <si>
    <t>Капітальний ремонт даху ЗОШ № 1, в т.ч. ПКД</t>
  </si>
  <si>
    <t>Капітальний ремонт фасаду ЗЗСО  № 7, в т.ч. ПКД</t>
  </si>
  <si>
    <t>Капітальний ремонт частини даху ЗОШ № 7 м.Ніжин, вул. Гоголя,15 Чернігівська обл., в т.ч. ПКД</t>
  </si>
  <si>
    <t>Капітальний ремонт внутрішнього оздоблення  ЗЗСО  № 7, в т.ч. ПКД</t>
  </si>
  <si>
    <t>Капітальний ремонт спортивного залу ННВК №16, в т.ч. ПКД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</si>
  <si>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 (9шт)</t>
  </si>
  <si>
    <t>Очікуваний рівень готовності проекту на кінець 2023 року</t>
  </si>
  <si>
    <t>Капітальний ремонт дороги по вул.Гербеля в т.ч.ПКД</t>
  </si>
  <si>
    <t xml:space="preserve">Капітальний ремонт тротуару по вул Широкомагерська від №18 до №28 з облаштуванням підвищеного пішохідного переходу на перехресті з вул. Чернігівська в м.Ніжин, Чернігівської обл. в т.ч ПКД                                                                                                    </t>
  </si>
  <si>
    <t>Будівництво світлофорного обєкту на перехресті вулиці Шевченка з вулицею Синяківська, в т.ч. ПКД</t>
  </si>
  <si>
    <t>Будівництво медичних установ та закладів</t>
  </si>
  <si>
    <t>Реконструкція нежитлової будівлі "Аптека" під амбулаторію сімейної медицини м.Ніжин, вулиця Озерна, будинок 21, в т.ч. ПКД</t>
  </si>
  <si>
    <t>1014040</t>
  </si>
  <si>
    <t>4040</t>
  </si>
  <si>
    <t>Забезпечення діяльності музеїв і виставок</t>
  </si>
  <si>
    <t>Капітальний ремонт фасаду гімназії № 13, в т.ч. ПВР</t>
  </si>
  <si>
    <t>0617321</t>
  </si>
  <si>
    <t>7321</t>
  </si>
  <si>
    <t>Будівництво освітніх установ та закладів</t>
  </si>
  <si>
    <t>Реконструкція приміщень будівлі з окремою одноповерховою прибудовою під влаштування санітарних вузлів Ніжинської загальноосвітньої школи І-ІІІ ступенів №7 розташованої по вул.Гоголя, 15 м.Ніжин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</si>
  <si>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</si>
  <si>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</si>
  <si>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</si>
  <si>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</si>
  <si>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</si>
  <si>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</si>
  <si>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</si>
  <si>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</si>
  <si>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</si>
  <si>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</si>
  <si>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0216082</t>
  </si>
  <si>
    <t>6082</t>
  </si>
  <si>
    <t>Придбання житла для окремих категорій населення відповідно до законодавства</t>
  </si>
  <si>
    <t>3121</t>
  </si>
  <si>
    <t>Капітальне будівництва (придбання) житла</t>
  </si>
  <si>
    <t>0217520</t>
  </si>
  <si>
    <t>7520</t>
  </si>
  <si>
    <t>0460</t>
  </si>
  <si>
    <t>Реалізація Національної програми інформатизації</t>
  </si>
  <si>
    <t>0217322</t>
  </si>
  <si>
    <t>7322</t>
  </si>
  <si>
    <t>0617520</t>
  </si>
  <si>
    <t>0817520</t>
  </si>
  <si>
    <t>1217670</t>
  </si>
  <si>
    <t>0490</t>
  </si>
  <si>
    <t>Внески до статутного капіталу суб’єктів господарювання</t>
  </si>
  <si>
    <t>3117650</t>
  </si>
  <si>
    <t>7650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</si>
  <si>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</si>
  <si>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</si>
  <si>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торгів"</t>
  </si>
  <si>
    <t>Облаштування Громадського простору вздовж р. Остер по вул. Набережна в т.ч. ПКД</t>
  </si>
  <si>
    <t>0218240</t>
  </si>
  <si>
    <t>8240</t>
  </si>
  <si>
    <t>3717520</t>
  </si>
  <si>
    <t>Програма  інформатизації  діяльності  фінансового управління  Ніжинської міської ради на 2023 рік</t>
  </si>
  <si>
    <t>у 2023 році</t>
  </si>
  <si>
    <t>Загальний період реалізації проекту (рік початку і завершення)</t>
  </si>
  <si>
    <t>Обсяг капітальних вкладень місцевого бюджету всього, гривень</t>
  </si>
  <si>
    <t>Обсяг капітальних вкладень місцевого бюджету у 2023 році, гривень</t>
  </si>
  <si>
    <t>Міська цільова програма  "Фінансова підтримка та розвиток  КНП "Ніжинський міський пологовий будинок на 2023 рік"( автоклав паровий-500000грн, операційний стіл -500000грн)</t>
  </si>
  <si>
    <t>Міська Програма забезпечення службовим житлом лікарів комунальних медичних закладів Ніжинської міської територіальної громади Чернігівської області на 2022- 2024 роки</t>
  </si>
  <si>
    <t>Міська цільова програма  "Фінансова підтримка та розвиток  КНП "Ніжинський міський пологовий будинок на 2023 рік" ( Реконструкція припливно-витяжної вентиляції нежитлової будівлі Головний корпус, Блок А (найпростіше укриття) КНП "Ніжинський міський пологовий будинок" в т.ч. ПВР-100000грн, Реконструкція припливно-витяжної вентиляції нежитлової будівлі Головний корпус, Блок В (найпростіше укриття) КНП "Ніжинський міський пологовий будинок" в т.ч. ПВР-900000грн</t>
  </si>
  <si>
    <t>Програма інформатизації діяльності виконавчого комітету Ніжинської міської ради Чернігівської області на 2023 рік (Виконком)</t>
  </si>
  <si>
    <t>Комплексна програма заходів та робіт з територіальної оборони Ніжинської територіальної громади на 2023 рік (дизель-бензо-електроагрегатів, бронежилетів,наметів для розгортання в польових умовах, засобів зв’язку (в т.ч. радіостанцій), комп’ютерного обладнання, комп’ютерної техніки, тепловізорів, квадокоптерів, авотранспортних засобів.</t>
  </si>
  <si>
    <t xml:space="preserve"> Пральна машина для НВК №16 -25000 грн, котел для ЗОШ №13-300000 грн </t>
  </si>
  <si>
    <t>Програма інформатизації діяльності Управління освіти Ніжинської міської ради на 2023 рік (придбання комп’ютерної техніки для Міського МЦПРПП)</t>
  </si>
  <si>
    <t>Програма інформатизації діяльності Управління соціального захисту населення Ніжинської міської ради  Чернігівської області на 2023 рік, в т.ч.  НЦСССДМ-23000 грн, Територальний центр соціального обслуговування - 26000 грн.</t>
  </si>
  <si>
    <t>Капітальний ремонт туалетних кімнат у приміщенні Територіального центру по вул. Шеченка, 99-Є у м. Ніжин Чернігівської обл, в т.ч. ПКД</t>
  </si>
  <si>
    <t>Кларнет для ДМШ-27000 грн, цифрове фортепіано для класу класичного танцю для ДХШ - 49900 грн</t>
  </si>
  <si>
    <t xml:space="preserve">Придбання експозиційного обладнання меморіального будинку -музею Юрія Лисянського -460000 грн, придбання елементів експозиції меморіального будинку -музею Юрія Лисянського-550000 грн, придбання мультимедійної системи інформаційного забезпечення функціонування експозиції меморіального будинку -музею Юрія Лисянського-520000 грн                                                            </t>
  </si>
  <si>
    <t>Будівництво інших об’єктів  комунальної власності</t>
  </si>
  <si>
    <t>Капітальний  ремонт даху адмінбудівлі на стадіоні "Спартак", в т.ч. ПКД</t>
  </si>
  <si>
    <t>МЦП "Розвитку та фінансової підтримки комунальних підприємств Ніжинської міської ТГ на 2023 рік"( КП "НУВКГ"-10000000 грн, КК КП "Північна"-1000000 грн)</t>
  </si>
  <si>
    <t>Міська програма реалізації повноважень міської ради у галузі земельних відносин на 2023 рік</t>
  </si>
  <si>
    <t>Кондиціонери в кабінети(25шт)-500000 грн, підмосток пересувний -47000 грн</t>
  </si>
  <si>
    <t>Реконструкція самопливного колектору по вул. Шевченка та вул.Синяківська в м.Ніжин Чернігівської обл., в т.ч.ПКД</t>
  </si>
  <si>
    <t>Міська цільова Програма фінансової підтримки КНП«Ніжинська центральна міська лікарня ім.М.Галицького» на 2023 р. (придбання медичного обладнання та виробів медичного призначення)</t>
  </si>
  <si>
    <t>Додаток 6-1</t>
  </si>
  <si>
    <t xml:space="preserve">                                      Перший заступник міського голови  з питань діяльності виконавчих органів ради                              Федір ВОВЧЕНКО                 </t>
  </si>
  <si>
    <t xml:space="preserve">                                                                                                      до рiшення виконавчого комітету Ніжинської міської ради</t>
  </si>
  <si>
    <t xml:space="preserve">                                                                   "Про  бюджет Ніжинської міської територіальної громади на 2023 рік" </t>
  </si>
  <si>
    <t>від     "01  " грудня    2022 року   № 421</t>
  </si>
</sst>
</file>

<file path=xl/styles.xml><?xml version="1.0" encoding="utf-8"?>
<styleSheet xmlns="http://schemas.openxmlformats.org/spreadsheetml/2006/main">
  <numFmts count="1">
    <numFmt numFmtId="164" formatCode="#,##0.0"/>
  </numFmts>
  <fonts count="30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2" fillId="0" borderId="0"/>
    <xf numFmtId="0" fontId="12" fillId="0" borderId="0">
      <alignment vertical="top"/>
    </xf>
  </cellStyleXfs>
  <cellXfs count="137">
    <xf numFmtId="0" fontId="0" fillId="0" borderId="0" xfId="0"/>
    <xf numFmtId="0" fontId="6" fillId="0" borderId="1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wrapText="1"/>
    </xf>
    <xf numFmtId="0" fontId="5" fillId="0" borderId="0" xfId="0" applyFont="1"/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9" fillId="0" borderId="1" xfId="0" applyFont="1" applyBorder="1" applyAlignment="1">
      <alignment wrapText="1"/>
    </xf>
    <xf numFmtId="0" fontId="10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 applyAlignment="1">
      <alignment wrapText="1"/>
    </xf>
    <xf numFmtId="0" fontId="5" fillId="0" borderId="1" xfId="0" applyFont="1" applyBorder="1"/>
    <xf numFmtId="0" fontId="0" fillId="0" borderId="1" xfId="0" applyBorder="1"/>
    <xf numFmtId="0" fontId="8" fillId="0" borderId="1" xfId="0" applyFont="1" applyBorder="1" applyAlignment="1">
      <alignment horizontal="left" vertical="top" wrapText="1"/>
    </xf>
    <xf numFmtId="0" fontId="5" fillId="3" borderId="1" xfId="0" applyFont="1" applyFill="1" applyBorder="1" applyAlignment="1">
      <alignment wrapText="1"/>
    </xf>
    <xf numFmtId="0" fontId="9" fillId="3" borderId="1" xfId="0" applyFont="1" applyFill="1" applyBorder="1" applyAlignment="1">
      <alignment wrapText="1"/>
    </xf>
    <xf numFmtId="4" fontId="9" fillId="3" borderId="1" xfId="0" applyNumberFormat="1" applyFont="1" applyFill="1" applyBorder="1" applyAlignment="1">
      <alignment wrapText="1"/>
    </xf>
    <xf numFmtId="49" fontId="5" fillId="0" borderId="1" xfId="0" applyNumberFormat="1" applyFont="1" applyBorder="1"/>
    <xf numFmtId="0" fontId="8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9" fillId="0" borderId="1" xfId="0" applyNumberFormat="1" applyFont="1" applyBorder="1"/>
    <xf numFmtId="0" fontId="8" fillId="0" borderId="1" xfId="0" applyFont="1" applyFill="1" applyBorder="1" applyAlignment="1">
      <alignment horizontal="left" vertical="top" wrapText="1"/>
    </xf>
    <xf numFmtId="0" fontId="11" fillId="2" borderId="1" xfId="0" applyFont="1" applyFill="1" applyBorder="1" applyAlignment="1">
      <alignment horizontal="left" vertical="center" wrapText="1"/>
    </xf>
    <xf numFmtId="4" fontId="9" fillId="0" borderId="1" xfId="0" applyNumberFormat="1" applyFont="1" applyBorder="1"/>
    <xf numFmtId="0" fontId="10" fillId="2" borderId="1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vertical="top" wrapText="1"/>
    </xf>
    <xf numFmtId="0" fontId="18" fillId="0" borderId="1" xfId="0" applyFont="1" applyBorder="1"/>
    <xf numFmtId="0" fontId="8" fillId="0" borderId="1" xfId="0" applyFont="1" applyBorder="1" applyAlignment="1">
      <alignment horizontal="left" vertical="center" wrapText="1"/>
    </xf>
    <xf numFmtId="0" fontId="11" fillId="0" borderId="1" xfId="0" applyFont="1" applyFill="1" applyBorder="1" applyAlignment="1">
      <alignment wrapText="1"/>
    </xf>
    <xf numFmtId="4" fontId="5" fillId="0" borderId="1" xfId="0" applyNumberFormat="1" applyFont="1" applyFill="1" applyBorder="1" applyAlignment="1">
      <alignment wrapText="1"/>
    </xf>
    <xf numFmtId="4" fontId="5" fillId="0" borderId="1" xfId="0" applyNumberFormat="1" applyFont="1" applyFill="1" applyBorder="1"/>
    <xf numFmtId="0" fontId="5" fillId="0" borderId="1" xfId="0" applyFont="1" applyFill="1" applyBorder="1"/>
    <xf numFmtId="0" fontId="9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/>
    </xf>
    <xf numFmtId="49" fontId="9" fillId="0" borderId="1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49" fontId="9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4" fillId="0" borderId="1" xfId="0" applyFont="1" applyBorder="1" applyAlignment="1">
      <alignment horizontal="center"/>
    </xf>
    <xf numFmtId="4" fontId="9" fillId="0" borderId="1" xfId="0" applyNumberFormat="1" applyFont="1" applyFill="1" applyBorder="1"/>
    <xf numFmtId="0" fontId="0" fillId="0" borderId="1" xfId="0" applyFont="1" applyBorder="1"/>
    <xf numFmtId="4" fontId="5" fillId="0" borderId="1" xfId="0" applyNumberFormat="1" applyFont="1" applyBorder="1"/>
    <xf numFmtId="49" fontId="13" fillId="0" borderId="2" xfId="0" applyNumberFormat="1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center" wrapText="1"/>
    </xf>
    <xf numFmtId="0" fontId="19" fillId="0" borderId="0" xfId="0" applyFont="1"/>
    <xf numFmtId="0" fontId="14" fillId="0" borderId="1" xfId="0" applyFont="1" applyBorder="1"/>
    <xf numFmtId="4" fontId="9" fillId="0" borderId="1" xfId="0" applyNumberFormat="1" applyFont="1" applyFill="1" applyBorder="1" applyAlignment="1">
      <alignment wrapText="1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49" fontId="8" fillId="0" borderId="1" xfId="0" applyNumberFormat="1" applyFont="1" applyBorder="1" applyAlignment="1">
      <alignment horizontal="center" wrapText="1"/>
    </xf>
    <xf numFmtId="49" fontId="9" fillId="0" borderId="2" xfId="0" applyNumberFormat="1" applyFont="1" applyBorder="1" applyAlignment="1">
      <alignment horizontal="center" vertical="center"/>
    </xf>
    <xf numFmtId="0" fontId="0" fillId="0" borderId="1" xfId="0" applyFill="1" applyBorder="1"/>
    <xf numFmtId="0" fontId="9" fillId="0" borderId="1" xfId="0" applyFont="1" applyBorder="1"/>
    <xf numFmtId="0" fontId="10" fillId="0" borderId="1" xfId="0" applyFont="1" applyFill="1" applyBorder="1" applyAlignment="1">
      <alignment horizontal="left" vertical="center" wrapText="1"/>
    </xf>
    <xf numFmtId="49" fontId="9" fillId="0" borderId="1" xfId="0" applyNumberFormat="1" applyFont="1" applyFill="1" applyBorder="1"/>
    <xf numFmtId="49" fontId="5" fillId="0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9" fillId="0" borderId="1" xfId="0" applyFont="1" applyFill="1" applyBorder="1" applyAlignment="1">
      <alignment wrapText="1"/>
    </xf>
    <xf numFmtId="0" fontId="15" fillId="0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wrapText="1"/>
    </xf>
    <xf numFmtId="0" fontId="16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9" fillId="0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5" fillId="5" borderId="1" xfId="0" applyNumberFormat="1" applyFont="1" applyFill="1" applyBorder="1"/>
    <xf numFmtId="0" fontId="5" fillId="4" borderId="1" xfId="0" applyNumberFormat="1" applyFont="1" applyFill="1" applyBorder="1" applyAlignment="1">
      <alignment wrapText="1"/>
    </xf>
    <xf numFmtId="0" fontId="22" fillId="0" borderId="1" xfId="0" applyFont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0" fontId="22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4" fontId="5" fillId="0" borderId="0" xfId="0" applyNumberFormat="1" applyFont="1" applyFill="1" applyBorder="1"/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wrapText="1"/>
    </xf>
    <xf numFmtId="0" fontId="0" fillId="0" borderId="4" xfId="0" applyBorder="1"/>
    <xf numFmtId="0" fontId="10" fillId="2" borderId="1" xfId="0" applyNumberFormat="1" applyFont="1" applyFill="1" applyBorder="1" applyAlignment="1" applyProtection="1">
      <alignment horizontal="left" vertical="center" wrapText="1"/>
    </xf>
    <xf numFmtId="0" fontId="9" fillId="0" borderId="1" xfId="0" applyFont="1" applyFill="1" applyBorder="1"/>
    <xf numFmtId="0" fontId="0" fillId="0" borderId="4" xfId="0" applyFill="1" applyBorder="1"/>
    <xf numFmtId="0" fontId="14" fillId="0" borderId="4" xfId="0" applyFont="1" applyFill="1" applyBorder="1"/>
    <xf numFmtId="0" fontId="5" fillId="0" borderId="2" xfId="0" applyFont="1" applyBorder="1" applyAlignment="1">
      <alignment horizont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0" fontId="23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6" fillId="0" borderId="1" xfId="0" applyNumberFormat="1" applyFont="1" applyFill="1" applyBorder="1" applyAlignment="1">
      <alignment wrapText="1"/>
    </xf>
    <xf numFmtId="0" fontId="26" fillId="0" borderId="1" xfId="0" applyFont="1" applyBorder="1" applyAlignment="1">
      <alignment wrapText="1"/>
    </xf>
    <xf numFmtId="0" fontId="26" fillId="0" borderId="1" xfId="0" applyFont="1" applyBorder="1"/>
    <xf numFmtId="0" fontId="27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horizontal="left" vertical="center" wrapText="1"/>
    </xf>
    <xf numFmtId="0" fontId="28" fillId="0" borderId="1" xfId="0" applyFont="1" applyBorder="1" applyAlignment="1">
      <alignment vertical="top" wrapText="1"/>
    </xf>
    <xf numFmtId="0" fontId="26" fillId="0" borderId="1" xfId="0" applyFont="1" applyFill="1" applyBorder="1"/>
    <xf numFmtId="164" fontId="23" fillId="0" borderId="1" xfId="2" applyNumberFormat="1" applyFont="1" applyFill="1" applyBorder="1" applyAlignment="1">
      <alignment horizontal="left" vertical="center" wrapText="1"/>
    </xf>
    <xf numFmtId="0" fontId="22" fillId="0" borderId="1" xfId="0" applyFont="1" applyFill="1" applyBorder="1" applyAlignment="1">
      <alignment wrapText="1"/>
    </xf>
    <xf numFmtId="0" fontId="1" fillId="0" borderId="1" xfId="0" applyFont="1" applyBorder="1"/>
    <xf numFmtId="0" fontId="22" fillId="0" borderId="1" xfId="0" applyNumberFormat="1" applyFont="1" applyFill="1" applyBorder="1" applyAlignment="1">
      <alignment wrapText="1"/>
    </xf>
    <xf numFmtId="0" fontId="1" fillId="0" borderId="1" xfId="0" applyFont="1" applyFill="1" applyBorder="1"/>
    <xf numFmtId="0" fontId="22" fillId="0" borderId="1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/>
    </xf>
    <xf numFmtId="0" fontId="22" fillId="0" borderId="2" xfId="0" applyFont="1" applyFill="1" applyBorder="1" applyAlignment="1">
      <alignment vertical="top" wrapText="1"/>
    </xf>
    <xf numFmtId="164" fontId="23" fillId="0" borderId="2" xfId="2" applyNumberFormat="1" applyFont="1" applyFill="1" applyBorder="1" applyAlignment="1">
      <alignment vertical="top" wrapText="1"/>
    </xf>
    <xf numFmtId="0" fontId="29" fillId="0" borderId="2" xfId="0" applyFont="1" applyBorder="1" applyAlignment="1">
      <alignment wrapText="1"/>
    </xf>
    <xf numFmtId="0" fontId="23" fillId="0" borderId="2" xfId="0" applyFont="1" applyBorder="1" applyAlignment="1">
      <alignment horizontal="left" vertical="top" wrapText="1"/>
    </xf>
    <xf numFmtId="164" fontId="23" fillId="0" borderId="2" xfId="2" applyNumberFormat="1" applyFont="1" applyFill="1" applyBorder="1" applyAlignment="1">
      <alignment vertical="center" wrapText="1"/>
    </xf>
    <xf numFmtId="164" fontId="18" fillId="0" borderId="2" xfId="2" applyNumberFormat="1" applyFont="1" applyFill="1" applyBorder="1" applyAlignment="1">
      <alignment vertical="top" wrapText="1"/>
    </xf>
    <xf numFmtId="0" fontId="5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0" fontId="26" fillId="0" borderId="1" xfId="0" applyFont="1" applyFill="1" applyBorder="1" applyAlignment="1">
      <alignment wrapText="1"/>
    </xf>
    <xf numFmtId="0" fontId="1" fillId="0" borderId="0" xfId="0" applyFont="1" applyFill="1"/>
    <xf numFmtId="0" fontId="25" fillId="0" borderId="1" xfId="0" applyFont="1" applyFill="1" applyBorder="1"/>
    <xf numFmtId="0" fontId="22" fillId="0" borderId="2" xfId="0" applyFont="1" applyFill="1" applyBorder="1" applyAlignment="1">
      <alignment vertical="center" wrapText="1"/>
    </xf>
    <xf numFmtId="164" fontId="22" fillId="0" borderId="5" xfId="2" applyNumberFormat="1" applyFont="1" applyFill="1" applyBorder="1" applyAlignment="1">
      <alignment horizontal="left" vertical="center" wrapText="1"/>
    </xf>
    <xf numFmtId="0" fontId="5" fillId="0" borderId="0" xfId="0" applyFont="1" applyAlignment="1"/>
    <xf numFmtId="0" fontId="5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0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10"/>
  <sheetViews>
    <sheetView tabSelected="1" showWhiteSpace="0" topLeftCell="F1" zoomScaleNormal="100" zoomScaleSheetLayoutView="75" workbookViewId="0">
      <selection activeCell="G4" sqref="G4:K4"/>
    </sheetView>
  </sheetViews>
  <sheetFormatPr defaultRowHeight="12.75"/>
  <cols>
    <col min="1" max="1" width="8.570312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10" width="14" customWidth="1"/>
    <col min="11" max="11" width="10.85546875" customWidth="1"/>
  </cols>
  <sheetData>
    <row r="1" spans="1:12">
      <c r="H1" s="3" t="s">
        <v>179</v>
      </c>
      <c r="I1" s="3"/>
      <c r="J1" s="3"/>
    </row>
    <row r="2" spans="1:12">
      <c r="D2" s="52"/>
      <c r="E2" s="131" t="s">
        <v>181</v>
      </c>
      <c r="F2" s="131"/>
      <c r="G2" s="131"/>
      <c r="H2" s="131"/>
      <c r="I2" s="131"/>
      <c r="J2" s="131"/>
      <c r="K2" s="130"/>
      <c r="L2" s="130"/>
    </row>
    <row r="3" spans="1:12">
      <c r="E3" s="131" t="s">
        <v>182</v>
      </c>
      <c r="F3" s="131"/>
      <c r="G3" s="131"/>
      <c r="H3" s="131"/>
      <c r="I3" s="131"/>
      <c r="J3" s="131"/>
      <c r="K3" s="131"/>
      <c r="L3" s="131"/>
    </row>
    <row r="4" spans="1:12">
      <c r="G4" s="132" t="s">
        <v>183</v>
      </c>
      <c r="H4" s="132"/>
      <c r="I4" s="132"/>
      <c r="J4" s="132"/>
      <c r="K4" s="132"/>
    </row>
    <row r="5" spans="1:12" ht="15.75">
      <c r="A5" s="135" t="s">
        <v>73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</row>
    <row r="6" spans="1:12" ht="15.75" customHeight="1">
      <c r="A6" s="136" t="s">
        <v>90</v>
      </c>
      <c r="B6" s="136"/>
      <c r="C6" s="136"/>
      <c r="D6" s="136"/>
      <c r="E6" s="136"/>
      <c r="F6" s="136"/>
      <c r="G6" s="136"/>
      <c r="H6" s="136"/>
      <c r="I6" s="136"/>
      <c r="J6" s="136"/>
      <c r="K6" s="136"/>
    </row>
    <row r="7" spans="1:12" ht="15.75">
      <c r="A7" s="135" t="s">
        <v>157</v>
      </c>
      <c r="B7" s="135"/>
      <c r="C7" s="135"/>
      <c r="D7" s="135"/>
      <c r="E7" s="135"/>
      <c r="F7" s="135"/>
      <c r="G7" s="135"/>
      <c r="H7" s="135"/>
      <c r="I7" s="135"/>
      <c r="J7" s="135"/>
      <c r="K7" s="135"/>
    </row>
    <row r="8" spans="1:12">
      <c r="A8" s="132">
        <v>2553800000</v>
      </c>
      <c r="B8" s="132"/>
    </row>
    <row r="9" spans="1:12">
      <c r="A9" s="134" t="s">
        <v>0</v>
      </c>
      <c r="B9" s="134"/>
    </row>
    <row r="10" spans="1:12" ht="72.75" customHeight="1">
      <c r="A10" s="1" t="s">
        <v>74</v>
      </c>
      <c r="B10" s="1" t="s">
        <v>75</v>
      </c>
      <c r="C10" s="1" t="s">
        <v>3</v>
      </c>
      <c r="D10" s="101" t="s">
        <v>1</v>
      </c>
      <c r="E10" s="100" t="s">
        <v>76</v>
      </c>
      <c r="F10" s="2" t="s">
        <v>158</v>
      </c>
      <c r="G10" s="2" t="s">
        <v>77</v>
      </c>
      <c r="H10" s="2" t="s">
        <v>2</v>
      </c>
      <c r="I10" s="2" t="s">
        <v>159</v>
      </c>
      <c r="J10" s="2" t="s">
        <v>160</v>
      </c>
      <c r="K10" s="2" t="s">
        <v>107</v>
      </c>
    </row>
    <row r="11" spans="1:12" ht="25.5" hidden="1">
      <c r="A11" s="7">
        <v>1200000</v>
      </c>
      <c r="B11" s="37">
        <v>12</v>
      </c>
      <c r="C11" s="7"/>
      <c r="D11" s="12" t="s">
        <v>7</v>
      </c>
      <c r="E11" s="6"/>
      <c r="F11" s="6"/>
      <c r="G11" s="6"/>
      <c r="H11" s="6"/>
      <c r="I11" s="11"/>
      <c r="J11" s="9">
        <f>J12</f>
        <v>0</v>
      </c>
      <c r="K11" s="6"/>
    </row>
    <row r="12" spans="1:12" ht="27" hidden="1" customHeight="1">
      <c r="A12" s="58">
        <v>1217330</v>
      </c>
      <c r="B12" s="58">
        <v>7330</v>
      </c>
      <c r="C12" s="59" t="s">
        <v>17</v>
      </c>
      <c r="D12" s="12" t="s">
        <v>38</v>
      </c>
      <c r="E12" s="6"/>
      <c r="F12" s="6"/>
      <c r="G12" s="6"/>
      <c r="H12" s="6"/>
      <c r="J12" s="54">
        <f>J13+J14</f>
        <v>0</v>
      </c>
      <c r="K12" s="6"/>
    </row>
    <row r="13" spans="1:12" ht="39.75" hidden="1" customHeight="1">
      <c r="A13" s="11"/>
      <c r="B13" s="60">
        <v>3122</v>
      </c>
      <c r="C13" s="50"/>
      <c r="D13" s="21" t="s">
        <v>35</v>
      </c>
      <c r="E13" s="33" t="s">
        <v>87</v>
      </c>
      <c r="F13" s="6"/>
      <c r="G13" s="6"/>
      <c r="H13" s="6"/>
      <c r="I13" s="11"/>
      <c r="J13" s="34"/>
      <c r="K13" s="6">
        <v>100</v>
      </c>
    </row>
    <row r="14" spans="1:12" ht="30" hidden="1" customHeight="1">
      <c r="A14" s="11"/>
      <c r="B14" s="70">
        <v>3142</v>
      </c>
      <c r="C14" s="64"/>
      <c r="D14" s="51" t="s">
        <v>37</v>
      </c>
      <c r="E14" s="80" t="s">
        <v>78</v>
      </c>
      <c r="F14" s="6"/>
      <c r="G14" s="6"/>
      <c r="H14" s="6"/>
      <c r="J14" s="34"/>
      <c r="K14" s="6">
        <v>100</v>
      </c>
    </row>
    <row r="15" spans="1:12" ht="17.25" hidden="1" customHeight="1">
      <c r="A15" s="13"/>
      <c r="B15" s="13"/>
      <c r="C15" s="13"/>
      <c r="D15" s="13"/>
      <c r="E15" s="14" t="s">
        <v>9</v>
      </c>
      <c r="F15" s="13"/>
      <c r="G15" s="13"/>
      <c r="H15" s="13"/>
      <c r="I15" s="81"/>
      <c r="J15" s="15">
        <f>J11</f>
        <v>0</v>
      </c>
      <c r="K15" s="13"/>
    </row>
    <row r="16" spans="1:12" ht="17.25" customHeight="1">
      <c r="A16" s="42" t="s">
        <v>33</v>
      </c>
      <c r="B16" s="61">
        <v>12</v>
      </c>
      <c r="C16" s="62"/>
      <c r="D16" s="5" t="s">
        <v>34</v>
      </c>
      <c r="E16" s="71"/>
      <c r="F16" s="122"/>
      <c r="G16" s="122"/>
      <c r="H16" s="122"/>
      <c r="I16" s="64"/>
      <c r="J16" s="54">
        <f>J17</f>
        <v>2500000</v>
      </c>
      <c r="K16" s="122"/>
    </row>
    <row r="17" spans="1:14" ht="17.25" customHeight="1">
      <c r="A17" s="58">
        <v>1217330</v>
      </c>
      <c r="B17" s="58">
        <v>7330</v>
      </c>
      <c r="C17" s="59" t="s">
        <v>17</v>
      </c>
      <c r="D17" s="12" t="s">
        <v>172</v>
      </c>
      <c r="E17" s="71"/>
      <c r="F17" s="122"/>
      <c r="G17" s="122"/>
      <c r="H17" s="122"/>
      <c r="I17" s="64"/>
      <c r="J17" s="54">
        <f>J18+J19</f>
        <v>2500000</v>
      </c>
      <c r="K17" s="122"/>
    </row>
    <row r="18" spans="1:14" ht="17.25" customHeight="1">
      <c r="A18" s="122"/>
      <c r="B18" s="60">
        <v>3122</v>
      </c>
      <c r="C18" s="50"/>
      <c r="D18" s="21" t="s">
        <v>35</v>
      </c>
      <c r="E18" s="114" t="s">
        <v>110</v>
      </c>
      <c r="F18" s="48"/>
      <c r="G18" s="48"/>
      <c r="H18" s="48"/>
      <c r="I18" s="35"/>
      <c r="J18" s="35">
        <v>500000</v>
      </c>
      <c r="K18" s="122"/>
    </row>
    <row r="19" spans="1:14" ht="28.5" customHeight="1">
      <c r="A19" s="122"/>
      <c r="B19" s="70">
        <v>3142</v>
      </c>
      <c r="C19" s="64"/>
      <c r="D19" s="51" t="s">
        <v>37</v>
      </c>
      <c r="E19" s="110" t="s">
        <v>78</v>
      </c>
      <c r="F19" s="64"/>
      <c r="G19" s="64"/>
      <c r="H19" s="64"/>
      <c r="I19" s="35"/>
      <c r="J19" s="35">
        <v>2000000</v>
      </c>
      <c r="K19" s="122"/>
    </row>
    <row r="20" spans="1:14" ht="17.25" customHeight="1">
      <c r="A20" s="13"/>
      <c r="B20" s="13"/>
      <c r="C20" s="13"/>
      <c r="D20" s="13"/>
      <c r="E20" s="14"/>
      <c r="F20" s="13"/>
      <c r="G20" s="13"/>
      <c r="H20" s="13"/>
      <c r="I20" s="81"/>
      <c r="J20" s="15">
        <f>J16</f>
        <v>2500000</v>
      </c>
      <c r="K20" s="13"/>
    </row>
    <row r="21" spans="1:14" ht="18.75" customHeight="1">
      <c r="A21" s="19" t="s">
        <v>10</v>
      </c>
      <c r="B21" s="40" t="s">
        <v>12</v>
      </c>
      <c r="C21" s="10"/>
      <c r="D21" s="17" t="s">
        <v>11</v>
      </c>
      <c r="E21" s="10"/>
      <c r="F21" s="10"/>
      <c r="G21" s="10"/>
      <c r="H21" s="10"/>
      <c r="I21" s="11"/>
      <c r="J21" s="22">
        <f>J22+J26+J28+J30+J32+J34+J36</f>
        <v>7427000</v>
      </c>
      <c r="K21" s="10"/>
    </row>
    <row r="22" spans="1:14" ht="51.75" customHeight="1">
      <c r="A22" s="55" t="s">
        <v>52</v>
      </c>
      <c r="B22" s="57" t="s">
        <v>13</v>
      </c>
      <c r="C22" s="57" t="s">
        <v>14</v>
      </c>
      <c r="D22" s="84" t="s">
        <v>57</v>
      </c>
      <c r="E22" s="10"/>
      <c r="F22" s="10"/>
      <c r="G22" s="10"/>
      <c r="H22" s="10"/>
      <c r="I22" s="11"/>
      <c r="J22" s="47">
        <f>J23</f>
        <v>547000</v>
      </c>
      <c r="K22" s="10"/>
    </row>
    <row r="23" spans="1:14" ht="33.75" customHeight="1">
      <c r="A23" s="10"/>
      <c r="B23" s="41" t="s">
        <v>15</v>
      </c>
      <c r="C23" s="10"/>
      <c r="D23" s="21" t="s">
        <v>16</v>
      </c>
      <c r="E23" s="80" t="s">
        <v>176</v>
      </c>
      <c r="F23" s="10"/>
      <c r="G23" s="10"/>
      <c r="H23" s="10"/>
      <c r="I23" s="11"/>
      <c r="J23" s="35">
        <v>547000</v>
      </c>
      <c r="K23" s="10"/>
      <c r="L23" s="52"/>
      <c r="M23" s="52"/>
      <c r="N23" s="52"/>
    </row>
    <row r="24" spans="1:14" ht="30" hidden="1" customHeight="1">
      <c r="A24" s="19" t="s">
        <v>64</v>
      </c>
      <c r="B24" s="42" t="s">
        <v>65</v>
      </c>
      <c r="C24" s="19" t="s">
        <v>66</v>
      </c>
      <c r="D24" s="8" t="s">
        <v>67</v>
      </c>
      <c r="E24" s="71"/>
      <c r="F24" s="65"/>
      <c r="G24" s="65"/>
      <c r="H24" s="65"/>
      <c r="I24" s="82"/>
      <c r="J24" s="47">
        <f>J25</f>
        <v>0</v>
      </c>
      <c r="K24" s="10"/>
      <c r="L24" s="52"/>
      <c r="M24" s="52"/>
      <c r="N24" s="52"/>
    </row>
    <row r="25" spans="1:14" ht="36" hidden="1" customHeight="1">
      <c r="A25" s="10"/>
      <c r="B25" s="41" t="s">
        <v>15</v>
      </c>
      <c r="C25" s="10"/>
      <c r="D25" s="21" t="s">
        <v>16</v>
      </c>
      <c r="E25" s="79" t="s">
        <v>71</v>
      </c>
      <c r="F25" s="10"/>
      <c r="G25" s="10"/>
      <c r="H25" s="10"/>
      <c r="I25" s="82"/>
      <c r="J25" s="78">
        <f>15000+1100-16100</f>
        <v>0</v>
      </c>
      <c r="K25" s="10"/>
      <c r="L25" s="52"/>
      <c r="M25" s="52"/>
      <c r="N25" s="52"/>
    </row>
    <row r="26" spans="1:14" ht="28.5" customHeight="1">
      <c r="A26" s="26" t="s">
        <v>121</v>
      </c>
      <c r="B26" s="27" t="s">
        <v>122</v>
      </c>
      <c r="C26" s="26" t="s">
        <v>123</v>
      </c>
      <c r="D26" s="8" t="s">
        <v>124</v>
      </c>
      <c r="E26" s="102"/>
      <c r="F26" s="10"/>
      <c r="G26" s="10"/>
      <c r="H26" s="10"/>
      <c r="I26" s="88"/>
      <c r="J26" s="47">
        <f>J27</f>
        <v>1000000</v>
      </c>
      <c r="K26" s="10"/>
      <c r="L26" s="52"/>
      <c r="M26" s="52"/>
      <c r="N26" s="52"/>
    </row>
    <row r="27" spans="1:14" ht="69" customHeight="1">
      <c r="A27" s="10"/>
      <c r="B27" s="41" t="s">
        <v>125</v>
      </c>
      <c r="C27" s="10"/>
      <c r="D27" s="21" t="s">
        <v>126</v>
      </c>
      <c r="E27" s="124" t="s">
        <v>178</v>
      </c>
      <c r="F27" s="36"/>
      <c r="G27" s="36"/>
      <c r="H27" s="36"/>
      <c r="I27" s="64"/>
      <c r="J27" s="35">
        <v>1000000</v>
      </c>
      <c r="K27" s="10"/>
      <c r="L27" s="52"/>
      <c r="M27" s="52"/>
      <c r="N27" s="52"/>
    </row>
    <row r="28" spans="1:14" ht="39" customHeight="1">
      <c r="A28" s="26" t="s">
        <v>127</v>
      </c>
      <c r="B28" s="27" t="s">
        <v>128</v>
      </c>
      <c r="C28" s="26" t="s">
        <v>129</v>
      </c>
      <c r="D28" s="89" t="s">
        <v>130</v>
      </c>
      <c r="E28" s="125"/>
      <c r="F28" s="36"/>
      <c r="G28" s="36"/>
      <c r="H28" s="36"/>
      <c r="I28" s="91"/>
      <c r="J28" s="47">
        <f>J29</f>
        <v>1000000</v>
      </c>
      <c r="K28" s="10"/>
      <c r="L28" s="52"/>
      <c r="M28" s="52"/>
      <c r="N28" s="52"/>
    </row>
    <row r="29" spans="1:14" ht="72" customHeight="1">
      <c r="A29" s="10"/>
      <c r="B29" s="41" t="s">
        <v>125</v>
      </c>
      <c r="C29" s="10"/>
      <c r="D29" s="21" t="s">
        <v>126</v>
      </c>
      <c r="E29" s="124" t="s">
        <v>161</v>
      </c>
      <c r="F29" s="36"/>
      <c r="G29" s="36"/>
      <c r="H29" s="36"/>
      <c r="I29" s="64"/>
      <c r="J29" s="35">
        <v>1000000</v>
      </c>
      <c r="K29" s="10"/>
      <c r="L29" s="52"/>
      <c r="M29" s="52"/>
      <c r="N29" s="52"/>
    </row>
    <row r="30" spans="1:14" ht="36" customHeight="1">
      <c r="A30" s="19" t="s">
        <v>131</v>
      </c>
      <c r="B30" s="42" t="s">
        <v>132</v>
      </c>
      <c r="C30" s="65"/>
      <c r="D30" s="8" t="s">
        <v>133</v>
      </c>
      <c r="E30" s="126"/>
      <c r="F30" s="90"/>
      <c r="G30" s="90"/>
      <c r="H30" s="90"/>
      <c r="I30" s="71"/>
      <c r="J30" s="47">
        <f>J31</f>
        <v>2000000</v>
      </c>
      <c r="K30" s="10"/>
      <c r="L30" s="52"/>
      <c r="M30" s="52"/>
      <c r="N30" s="52"/>
    </row>
    <row r="31" spans="1:14" ht="63.75" customHeight="1">
      <c r="A31" s="10"/>
      <c r="B31" s="41" t="s">
        <v>134</v>
      </c>
      <c r="C31" s="39"/>
      <c r="D31" s="21" t="s">
        <v>135</v>
      </c>
      <c r="E31" s="125" t="s">
        <v>162</v>
      </c>
      <c r="F31" s="36"/>
      <c r="G31" s="36"/>
      <c r="H31" s="36"/>
      <c r="I31" s="91"/>
      <c r="J31" s="35">
        <v>2000000</v>
      </c>
      <c r="K31" s="10"/>
      <c r="L31" s="52"/>
      <c r="M31" s="52"/>
      <c r="N31" s="52"/>
    </row>
    <row r="32" spans="1:14" ht="32.25" customHeight="1">
      <c r="A32" s="19" t="s">
        <v>140</v>
      </c>
      <c r="B32" s="42" t="s">
        <v>141</v>
      </c>
      <c r="C32" s="43"/>
      <c r="D32" s="8" t="s">
        <v>111</v>
      </c>
      <c r="E32" s="127"/>
      <c r="F32" s="90"/>
      <c r="G32" s="90"/>
      <c r="H32" s="90"/>
      <c r="I32" s="92"/>
      <c r="J32" s="47">
        <f>J33</f>
        <v>1000000</v>
      </c>
      <c r="K32" s="10"/>
      <c r="L32" s="52"/>
      <c r="M32" s="52"/>
      <c r="N32" s="52"/>
    </row>
    <row r="33" spans="1:14" ht="164.25" customHeight="1">
      <c r="A33" s="10"/>
      <c r="B33" s="41"/>
      <c r="C33" s="39"/>
      <c r="D33" s="21"/>
      <c r="E33" s="124" t="s">
        <v>163</v>
      </c>
      <c r="F33" s="36"/>
      <c r="G33" s="36"/>
      <c r="H33" s="36"/>
      <c r="I33" s="91"/>
      <c r="J33" s="35">
        <v>1000000</v>
      </c>
      <c r="K33" s="10"/>
      <c r="L33" s="52"/>
      <c r="M33" s="52"/>
      <c r="N33" s="52"/>
    </row>
    <row r="34" spans="1:14" ht="36" customHeight="1">
      <c r="A34" s="55" t="s">
        <v>136</v>
      </c>
      <c r="B34" s="55" t="s">
        <v>137</v>
      </c>
      <c r="C34" s="55" t="s">
        <v>138</v>
      </c>
      <c r="D34" s="7" t="s">
        <v>139</v>
      </c>
      <c r="E34" s="108"/>
      <c r="F34" s="36"/>
      <c r="G34" s="36"/>
      <c r="H34" s="36"/>
      <c r="I34" s="91"/>
      <c r="J34" s="47">
        <f>J35</f>
        <v>100000</v>
      </c>
      <c r="K34" s="10"/>
      <c r="L34" s="52"/>
      <c r="M34" s="52"/>
      <c r="N34" s="52"/>
    </row>
    <row r="35" spans="1:14" ht="49.5" customHeight="1">
      <c r="A35" s="16"/>
      <c r="B35" s="41" t="s">
        <v>15</v>
      </c>
      <c r="C35" s="39"/>
      <c r="D35" s="21" t="s">
        <v>16</v>
      </c>
      <c r="E35" s="114" t="s">
        <v>164</v>
      </c>
      <c r="F35" s="36"/>
      <c r="G35" s="36"/>
      <c r="H35" s="36"/>
      <c r="I35" s="91"/>
      <c r="J35" s="35">
        <v>100000</v>
      </c>
      <c r="K35" s="10"/>
      <c r="L35" s="52"/>
      <c r="M35" s="52"/>
      <c r="N35" s="52"/>
    </row>
    <row r="36" spans="1:14" ht="18.75" customHeight="1">
      <c r="A36" s="19" t="s">
        <v>153</v>
      </c>
      <c r="B36" s="42" t="s">
        <v>154</v>
      </c>
      <c r="C36" s="43"/>
      <c r="D36" s="8"/>
      <c r="E36" s="105"/>
      <c r="F36" s="90"/>
      <c r="G36" s="90"/>
      <c r="H36" s="90"/>
      <c r="I36" s="92"/>
      <c r="J36" s="47">
        <f>J37</f>
        <v>1780000</v>
      </c>
      <c r="K36" s="10"/>
      <c r="L36" s="52"/>
      <c r="M36" s="52"/>
      <c r="N36" s="52"/>
    </row>
    <row r="37" spans="1:14" ht="122.25" customHeight="1">
      <c r="A37" s="16"/>
      <c r="B37" s="41" t="s">
        <v>15</v>
      </c>
      <c r="C37" s="39"/>
      <c r="D37" s="21" t="s">
        <v>16</v>
      </c>
      <c r="E37" s="114" t="s">
        <v>165</v>
      </c>
      <c r="F37" s="36"/>
      <c r="G37" s="36"/>
      <c r="H37" s="36"/>
      <c r="I37" s="91"/>
      <c r="J37" s="35">
        <v>1780000</v>
      </c>
      <c r="K37" s="10"/>
      <c r="L37" s="52"/>
      <c r="M37" s="52"/>
      <c r="N37" s="52"/>
    </row>
    <row r="38" spans="1:14" ht="12.75" customHeight="1">
      <c r="A38" s="4" t="s">
        <v>4</v>
      </c>
      <c r="B38" s="4" t="s">
        <v>5</v>
      </c>
      <c r="C38" s="4"/>
      <c r="D38" s="5" t="s">
        <v>6</v>
      </c>
      <c r="E38" s="6"/>
      <c r="F38" s="10"/>
      <c r="G38" s="10"/>
      <c r="H38" s="10"/>
      <c r="I38" s="11"/>
      <c r="J38" s="47">
        <f>J39+J47+J57+J59</f>
        <v>22651934</v>
      </c>
      <c r="K38" s="10"/>
    </row>
    <row r="39" spans="1:14" ht="12.75" customHeight="1">
      <c r="A39" s="19" t="s">
        <v>18</v>
      </c>
      <c r="B39" s="42" t="s">
        <v>19</v>
      </c>
      <c r="C39" s="42" t="s">
        <v>51</v>
      </c>
      <c r="D39" s="12" t="s">
        <v>20</v>
      </c>
      <c r="E39" s="6"/>
      <c r="F39" s="10"/>
      <c r="G39" s="10"/>
      <c r="H39" s="10"/>
      <c r="I39" s="11"/>
      <c r="J39" s="47">
        <f>J40+J41+J42+J43+J44+J45+J46</f>
        <v>1025000</v>
      </c>
      <c r="K39" s="10"/>
    </row>
    <row r="40" spans="1:14" ht="23.25" customHeight="1">
      <c r="A40" s="18"/>
      <c r="B40" s="41" t="s">
        <v>15</v>
      </c>
      <c r="C40" s="39"/>
      <c r="D40" s="21" t="s">
        <v>16</v>
      </c>
      <c r="E40" s="83" t="s">
        <v>79</v>
      </c>
      <c r="F40" s="10"/>
      <c r="G40" s="10"/>
      <c r="H40" s="10"/>
      <c r="I40" s="11"/>
      <c r="J40" s="35">
        <v>50000</v>
      </c>
      <c r="K40" s="11"/>
    </row>
    <row r="41" spans="1:14" ht="21" customHeight="1">
      <c r="A41" s="18"/>
      <c r="B41" s="41" t="s">
        <v>53</v>
      </c>
      <c r="C41" s="45"/>
      <c r="D41" s="21" t="s">
        <v>8</v>
      </c>
      <c r="E41" s="83" t="s">
        <v>97</v>
      </c>
      <c r="F41" s="10"/>
      <c r="G41" s="10"/>
      <c r="H41" s="10"/>
      <c r="J41" s="35">
        <v>250000</v>
      </c>
      <c r="K41" s="11"/>
    </row>
    <row r="42" spans="1:14" ht="21" customHeight="1">
      <c r="A42" s="18"/>
      <c r="B42" s="41" t="s">
        <v>53</v>
      </c>
      <c r="C42" s="45"/>
      <c r="D42" s="21" t="s">
        <v>8</v>
      </c>
      <c r="E42" s="83" t="s">
        <v>98</v>
      </c>
      <c r="F42" s="10"/>
      <c r="G42" s="10"/>
      <c r="H42" s="10"/>
      <c r="I42" s="35"/>
      <c r="J42" s="35">
        <v>100000</v>
      </c>
      <c r="K42" s="11"/>
    </row>
    <row r="43" spans="1:14" ht="20.25" customHeight="1">
      <c r="A43" s="18"/>
      <c r="B43" s="41" t="s">
        <v>53</v>
      </c>
      <c r="C43" s="45"/>
      <c r="D43" s="21" t="s">
        <v>8</v>
      </c>
      <c r="E43" s="83" t="s">
        <v>99</v>
      </c>
      <c r="F43" s="10"/>
      <c r="G43" s="10"/>
      <c r="H43" s="10"/>
      <c r="I43" s="35"/>
      <c r="J43" s="35">
        <v>175000</v>
      </c>
      <c r="K43" s="11"/>
    </row>
    <row r="44" spans="1:14" ht="20.25" customHeight="1">
      <c r="A44" s="18"/>
      <c r="B44" s="41" t="s">
        <v>53</v>
      </c>
      <c r="C44" s="45"/>
      <c r="D44" s="21" t="s">
        <v>8</v>
      </c>
      <c r="E44" s="83" t="s">
        <v>100</v>
      </c>
      <c r="F44" s="10"/>
      <c r="G44" s="10"/>
      <c r="H44" s="10"/>
      <c r="I44" s="85"/>
      <c r="J44" s="35">
        <v>150000</v>
      </c>
      <c r="K44" s="11"/>
    </row>
    <row r="45" spans="1:14" ht="31.5" customHeight="1">
      <c r="A45" s="18"/>
      <c r="B45" s="41" t="s">
        <v>53</v>
      </c>
      <c r="C45" s="45"/>
      <c r="D45" s="21" t="s">
        <v>8</v>
      </c>
      <c r="E45" s="83" t="s">
        <v>80</v>
      </c>
      <c r="F45" s="10"/>
      <c r="G45" s="10"/>
      <c r="H45" s="10"/>
      <c r="I45" s="35"/>
      <c r="J45" s="35">
        <v>150000</v>
      </c>
      <c r="K45" s="11"/>
    </row>
    <row r="46" spans="1:14" ht="32.25" customHeight="1">
      <c r="A46" s="18"/>
      <c r="B46" s="41" t="s">
        <v>53</v>
      </c>
      <c r="C46" s="45"/>
      <c r="D46" s="21" t="s">
        <v>8</v>
      </c>
      <c r="E46" s="83" t="s">
        <v>81</v>
      </c>
      <c r="F46" s="10"/>
      <c r="G46" s="10"/>
      <c r="H46" s="10"/>
      <c r="I46" s="35"/>
      <c r="J46" s="35">
        <v>150000</v>
      </c>
      <c r="K46" s="11"/>
    </row>
    <row r="47" spans="1:14" ht="35.25" customHeight="1">
      <c r="A47" s="57" t="s">
        <v>54</v>
      </c>
      <c r="B47" s="57" t="s">
        <v>56</v>
      </c>
      <c r="C47" s="57" t="s">
        <v>21</v>
      </c>
      <c r="D47" s="20" t="s">
        <v>55</v>
      </c>
      <c r="E47" s="87"/>
      <c r="F47" s="64"/>
      <c r="G47" s="64"/>
      <c r="H47" s="64"/>
      <c r="I47" s="64"/>
      <c r="J47" s="47">
        <f>J48+J49+J50+J51+J52+J53+J54+J55+J56</f>
        <v>14247000</v>
      </c>
      <c r="K47" s="11"/>
    </row>
    <row r="48" spans="1:14" ht="31.5" customHeight="1">
      <c r="A48" s="11"/>
      <c r="B48" s="41" t="s">
        <v>15</v>
      </c>
      <c r="C48" s="39"/>
      <c r="D48" s="21" t="s">
        <v>16</v>
      </c>
      <c r="E48" s="83" t="s">
        <v>166</v>
      </c>
      <c r="F48" s="11"/>
      <c r="G48" s="11"/>
      <c r="H48" s="11"/>
      <c r="I48" s="35"/>
      <c r="J48" s="35">
        <v>325000</v>
      </c>
      <c r="K48" s="11"/>
    </row>
    <row r="49" spans="1:11" ht="21" customHeight="1">
      <c r="A49" s="11"/>
      <c r="B49" s="41" t="s">
        <v>53</v>
      </c>
      <c r="C49" s="45"/>
      <c r="D49" s="21" t="s">
        <v>8</v>
      </c>
      <c r="E49" s="83" t="s">
        <v>101</v>
      </c>
      <c r="F49" s="11"/>
      <c r="G49" s="11"/>
      <c r="H49" s="11"/>
      <c r="I49" s="35"/>
      <c r="J49" s="35">
        <v>180000</v>
      </c>
      <c r="K49" s="11"/>
    </row>
    <row r="50" spans="1:11" ht="21.75" customHeight="1">
      <c r="A50" s="11"/>
      <c r="B50" s="41" t="s">
        <v>53</v>
      </c>
      <c r="C50" s="45"/>
      <c r="D50" s="21" t="s">
        <v>8</v>
      </c>
      <c r="E50" s="83" t="s">
        <v>102</v>
      </c>
      <c r="F50" s="11"/>
      <c r="G50" s="11"/>
      <c r="H50" s="11"/>
      <c r="I50" s="35"/>
      <c r="J50" s="35">
        <v>6000000</v>
      </c>
      <c r="K50" s="11"/>
    </row>
    <row r="51" spans="1:11" ht="43.5" customHeight="1">
      <c r="A51" s="11"/>
      <c r="B51" s="41" t="s">
        <v>53</v>
      </c>
      <c r="C51" s="45"/>
      <c r="D51" s="21" t="s">
        <v>8</v>
      </c>
      <c r="E51" s="83" t="s">
        <v>103</v>
      </c>
      <c r="F51" s="11"/>
      <c r="G51" s="11"/>
      <c r="H51" s="11"/>
      <c r="I51" s="35"/>
      <c r="J51" s="35">
        <f>6722000+120000</f>
        <v>6842000</v>
      </c>
      <c r="K51" s="11"/>
    </row>
    <row r="52" spans="1:11" ht="32.25" customHeight="1">
      <c r="A52" s="11"/>
      <c r="B52" s="41" t="s">
        <v>53</v>
      </c>
      <c r="C52" s="45"/>
      <c r="D52" s="21" t="s">
        <v>8</v>
      </c>
      <c r="E52" s="83" t="s">
        <v>104</v>
      </c>
      <c r="F52" s="11"/>
      <c r="G52" s="11"/>
      <c r="H52" s="11"/>
      <c r="I52" s="35"/>
      <c r="J52" s="35">
        <v>150000</v>
      </c>
      <c r="K52" s="11"/>
    </row>
    <row r="53" spans="1:11" ht="21" customHeight="1">
      <c r="A53" s="11"/>
      <c r="B53" s="41" t="s">
        <v>53</v>
      </c>
      <c r="C53" s="45"/>
      <c r="D53" s="21" t="s">
        <v>8</v>
      </c>
      <c r="E53" s="83" t="s">
        <v>89</v>
      </c>
      <c r="F53" s="11"/>
      <c r="G53" s="11"/>
      <c r="H53" s="11"/>
      <c r="I53" s="35"/>
      <c r="J53" s="35">
        <v>75000</v>
      </c>
      <c r="K53" s="11"/>
    </row>
    <row r="54" spans="1:11" ht="15">
      <c r="A54" s="11"/>
      <c r="B54" s="41" t="s">
        <v>53</v>
      </c>
      <c r="C54" s="45"/>
      <c r="D54" s="21" t="s">
        <v>8</v>
      </c>
      <c r="E54" s="83" t="s">
        <v>82</v>
      </c>
      <c r="F54" s="11"/>
      <c r="G54" s="11"/>
      <c r="H54" s="11"/>
      <c r="I54" s="35"/>
      <c r="J54" s="35">
        <v>75000</v>
      </c>
      <c r="K54" s="11"/>
    </row>
    <row r="55" spans="1:11" ht="30">
      <c r="A55" s="11"/>
      <c r="B55" s="41" t="s">
        <v>53</v>
      </c>
      <c r="C55" s="45"/>
      <c r="D55" s="21" t="s">
        <v>8</v>
      </c>
      <c r="E55" s="83" t="s">
        <v>105</v>
      </c>
      <c r="F55" s="11"/>
      <c r="G55" s="11"/>
      <c r="H55" s="11"/>
      <c r="I55" s="35"/>
      <c r="J55" s="35">
        <v>300000</v>
      </c>
      <c r="K55" s="11"/>
    </row>
    <row r="56" spans="1:11" ht="29.25" customHeight="1">
      <c r="A56" s="11"/>
      <c r="B56" s="69" t="s">
        <v>53</v>
      </c>
      <c r="C56" s="86"/>
      <c r="D56" s="28" t="s">
        <v>8</v>
      </c>
      <c r="E56" s="83" t="s">
        <v>116</v>
      </c>
      <c r="F56" s="64"/>
      <c r="G56" s="64"/>
      <c r="H56" s="64"/>
      <c r="I56" s="35"/>
      <c r="J56" s="35">
        <v>300000</v>
      </c>
      <c r="K56" s="11"/>
    </row>
    <row r="57" spans="1:11" s="3" customFormat="1" ht="24" customHeight="1">
      <c r="A57" s="19" t="s">
        <v>117</v>
      </c>
      <c r="B57" s="42" t="s">
        <v>118</v>
      </c>
      <c r="C57" s="44" t="s">
        <v>17</v>
      </c>
      <c r="D57" s="8" t="s">
        <v>119</v>
      </c>
      <c r="E57" s="12"/>
      <c r="F57" s="53"/>
      <c r="G57" s="53"/>
      <c r="H57" s="53"/>
      <c r="I57" s="47"/>
      <c r="J57" s="47">
        <f>J58</f>
        <v>7354934</v>
      </c>
      <c r="K57" s="10"/>
    </row>
    <row r="58" spans="1:11" s="3" customFormat="1" ht="75.75" customHeight="1">
      <c r="A58" s="11"/>
      <c r="B58" s="70">
        <v>3142</v>
      </c>
      <c r="C58" s="64"/>
      <c r="D58" s="51" t="s">
        <v>37</v>
      </c>
      <c r="E58" s="97" t="s">
        <v>120</v>
      </c>
      <c r="F58" s="11"/>
      <c r="G58" s="11"/>
      <c r="H58" s="11"/>
      <c r="I58" s="35"/>
      <c r="J58" s="35">
        <v>7354934</v>
      </c>
      <c r="K58" s="10"/>
    </row>
    <row r="59" spans="1:11" s="3" customFormat="1" ht="34.5" customHeight="1">
      <c r="A59" s="55" t="s">
        <v>142</v>
      </c>
      <c r="B59" s="55" t="s">
        <v>137</v>
      </c>
      <c r="C59" s="55" t="s">
        <v>138</v>
      </c>
      <c r="D59" s="7" t="s">
        <v>139</v>
      </c>
      <c r="E59" s="10"/>
      <c r="F59" s="11"/>
      <c r="G59" s="11"/>
      <c r="H59" s="11"/>
      <c r="I59" s="35"/>
      <c r="J59" s="47">
        <f>J60</f>
        <v>25000</v>
      </c>
      <c r="K59" s="10"/>
    </row>
    <row r="60" spans="1:11" s="3" customFormat="1" ht="64.5" customHeight="1">
      <c r="A60" s="11"/>
      <c r="B60" s="41" t="s">
        <v>15</v>
      </c>
      <c r="C60" s="39"/>
      <c r="D60" s="21" t="s">
        <v>16</v>
      </c>
      <c r="E60" s="124" t="s">
        <v>167</v>
      </c>
      <c r="F60" s="64"/>
      <c r="G60" s="64"/>
      <c r="H60" s="64"/>
      <c r="I60" s="35"/>
      <c r="J60" s="35">
        <v>25000</v>
      </c>
      <c r="K60" s="10"/>
    </row>
    <row r="61" spans="1:11" ht="27.75" customHeight="1">
      <c r="A61" s="19" t="s">
        <v>22</v>
      </c>
      <c r="B61" s="42" t="s">
        <v>25</v>
      </c>
      <c r="C61" s="45"/>
      <c r="D61" s="7" t="s">
        <v>23</v>
      </c>
      <c r="E61" s="104"/>
      <c r="F61" s="11"/>
      <c r="G61" s="11"/>
      <c r="H61" s="11"/>
      <c r="I61" s="47"/>
      <c r="J61" s="47">
        <f>J62+J65</f>
        <v>749000</v>
      </c>
      <c r="K61" s="11"/>
    </row>
    <row r="62" spans="1:11" ht="62.25" customHeight="1">
      <c r="A62" s="19" t="s">
        <v>69</v>
      </c>
      <c r="B62" s="42" t="s">
        <v>72</v>
      </c>
      <c r="C62" s="43">
        <v>1020</v>
      </c>
      <c r="D62" s="98" t="s">
        <v>70</v>
      </c>
      <c r="E62" s="104"/>
      <c r="F62" s="11"/>
      <c r="G62" s="11"/>
      <c r="H62" s="11"/>
      <c r="I62" s="47"/>
      <c r="J62" s="47">
        <f>J63+J64</f>
        <v>700000</v>
      </c>
      <c r="K62" s="11"/>
    </row>
    <row r="63" spans="1:11" ht="69" customHeight="1">
      <c r="A63" s="19"/>
      <c r="B63" s="41" t="s">
        <v>53</v>
      </c>
      <c r="C63" s="45"/>
      <c r="D63" s="21" t="s">
        <v>8</v>
      </c>
      <c r="E63" s="106" t="s">
        <v>106</v>
      </c>
      <c r="F63" s="64"/>
      <c r="G63" s="64"/>
      <c r="H63" s="64"/>
      <c r="I63" s="35"/>
      <c r="J63" s="35">
        <v>250000</v>
      </c>
      <c r="K63" s="11"/>
    </row>
    <row r="64" spans="1:11" ht="45.75" customHeight="1">
      <c r="A64" s="19"/>
      <c r="B64" s="41" t="s">
        <v>53</v>
      </c>
      <c r="C64" s="45"/>
      <c r="D64" s="21" t="s">
        <v>8</v>
      </c>
      <c r="E64" s="107" t="s">
        <v>169</v>
      </c>
      <c r="F64" s="64"/>
      <c r="G64" s="64"/>
      <c r="H64" s="64"/>
      <c r="I64" s="35"/>
      <c r="J64" s="35">
        <v>450000</v>
      </c>
      <c r="K64" s="11"/>
    </row>
    <row r="65" spans="1:11" ht="30.75" customHeight="1">
      <c r="A65" s="55" t="s">
        <v>143</v>
      </c>
      <c r="B65" s="55" t="s">
        <v>137</v>
      </c>
      <c r="C65" s="55" t="s">
        <v>138</v>
      </c>
      <c r="D65" s="98" t="s">
        <v>139</v>
      </c>
      <c r="E65" s="103"/>
      <c r="F65" s="64"/>
      <c r="G65" s="64"/>
      <c r="H65" s="64"/>
      <c r="I65" s="35"/>
      <c r="J65" s="47">
        <f>J66</f>
        <v>49000</v>
      </c>
      <c r="K65" s="11"/>
    </row>
    <row r="66" spans="1:11" ht="78" customHeight="1">
      <c r="A66" s="16"/>
      <c r="B66" s="41" t="s">
        <v>15</v>
      </c>
      <c r="C66" s="39"/>
      <c r="D66" s="21" t="s">
        <v>16</v>
      </c>
      <c r="E66" s="125" t="s">
        <v>168</v>
      </c>
      <c r="F66" s="64"/>
      <c r="G66" s="64"/>
      <c r="H66" s="64"/>
      <c r="I66" s="35"/>
      <c r="J66" s="35">
        <v>49000</v>
      </c>
      <c r="K66" s="11"/>
    </row>
    <row r="67" spans="1:11" ht="26.25">
      <c r="A67" s="19" t="s">
        <v>24</v>
      </c>
      <c r="B67" s="43">
        <v>10</v>
      </c>
      <c r="C67" s="46"/>
      <c r="D67" s="7" t="s">
        <v>26</v>
      </c>
      <c r="E67" s="104"/>
      <c r="F67" s="11"/>
      <c r="G67" s="11"/>
      <c r="H67" s="11"/>
      <c r="I67" s="22"/>
      <c r="J67" s="47">
        <f>J68+J70+J72+J74</f>
        <v>4256800</v>
      </c>
      <c r="K67" s="11"/>
    </row>
    <row r="68" spans="1:11" ht="25.5">
      <c r="A68" s="27" t="s">
        <v>58</v>
      </c>
      <c r="B68" s="27" t="s">
        <v>59</v>
      </c>
      <c r="C68" s="27" t="s">
        <v>30</v>
      </c>
      <c r="D68" s="66" t="s">
        <v>60</v>
      </c>
      <c r="E68" s="108"/>
      <c r="F68" s="64"/>
      <c r="G68" s="64"/>
      <c r="H68" s="64"/>
      <c r="I68" s="47"/>
      <c r="J68" s="47">
        <f>J69</f>
        <v>76900</v>
      </c>
      <c r="K68" s="11"/>
    </row>
    <row r="69" spans="1:11" ht="28.5" customHeight="1">
      <c r="A69" s="68"/>
      <c r="B69" s="69" t="s">
        <v>15</v>
      </c>
      <c r="C69" s="36"/>
      <c r="D69" s="28" t="s">
        <v>16</v>
      </c>
      <c r="E69" s="83" t="s">
        <v>170</v>
      </c>
      <c r="F69" s="64"/>
      <c r="G69" s="64"/>
      <c r="H69" s="64"/>
      <c r="I69" s="35"/>
      <c r="J69" s="35">
        <v>76900</v>
      </c>
      <c r="K69" s="11"/>
    </row>
    <row r="70" spans="1:11" ht="15">
      <c r="A70" s="19" t="s">
        <v>27</v>
      </c>
      <c r="B70" s="43">
        <v>4030</v>
      </c>
      <c r="C70" s="26" t="s">
        <v>28</v>
      </c>
      <c r="D70" s="8" t="s">
        <v>29</v>
      </c>
      <c r="E70" s="104"/>
      <c r="F70" s="11"/>
      <c r="G70" s="11"/>
      <c r="H70" s="11"/>
      <c r="I70" s="22"/>
      <c r="J70" s="47">
        <f>J71</f>
        <v>49900</v>
      </c>
      <c r="K70" s="11"/>
    </row>
    <row r="71" spans="1:11" ht="28.5" customHeight="1">
      <c r="A71" s="16"/>
      <c r="B71" s="41" t="s">
        <v>15</v>
      </c>
      <c r="C71" s="10"/>
      <c r="D71" s="21" t="s">
        <v>16</v>
      </c>
      <c r="E71" s="83" t="s">
        <v>83</v>
      </c>
      <c r="F71" s="11"/>
      <c r="G71" s="11"/>
      <c r="H71" s="11"/>
      <c r="I71" s="35"/>
      <c r="J71" s="35">
        <v>49900</v>
      </c>
      <c r="K71" s="11"/>
    </row>
    <row r="72" spans="1:11" ht="28.5" customHeight="1">
      <c r="A72" s="26" t="s">
        <v>113</v>
      </c>
      <c r="B72" s="27" t="s">
        <v>114</v>
      </c>
      <c r="C72" s="26" t="s">
        <v>28</v>
      </c>
      <c r="D72" s="8" t="s">
        <v>115</v>
      </c>
      <c r="E72" s="83"/>
      <c r="F72" s="11"/>
      <c r="G72" s="11"/>
      <c r="H72" s="11"/>
      <c r="I72" s="35"/>
      <c r="J72" s="47">
        <f>J73</f>
        <v>1530000</v>
      </c>
      <c r="K72" s="11"/>
    </row>
    <row r="73" spans="1:11" ht="120" customHeight="1">
      <c r="A73" s="16"/>
      <c r="B73" s="41" t="s">
        <v>15</v>
      </c>
      <c r="C73" s="10"/>
      <c r="D73" s="21" t="s">
        <v>16</v>
      </c>
      <c r="E73" s="109" t="s">
        <v>171</v>
      </c>
      <c r="F73" s="11"/>
      <c r="G73" s="11"/>
      <c r="H73" s="11"/>
      <c r="I73" s="35"/>
      <c r="J73" s="35">
        <v>1530000</v>
      </c>
      <c r="K73" s="11"/>
    </row>
    <row r="74" spans="1:11" ht="32.25" customHeight="1">
      <c r="A74" s="67" t="s">
        <v>92</v>
      </c>
      <c r="B74" s="70">
        <v>7340</v>
      </c>
      <c r="C74" s="99" t="s">
        <v>17</v>
      </c>
      <c r="D74" s="84" t="s">
        <v>93</v>
      </c>
      <c r="E74" s="109"/>
      <c r="F74" s="64"/>
      <c r="G74" s="64"/>
      <c r="H74" s="64"/>
      <c r="I74" s="35"/>
      <c r="J74" s="47">
        <f>J75</f>
        <v>2600000</v>
      </c>
      <c r="K74" s="11"/>
    </row>
    <row r="75" spans="1:11" ht="45.75" customHeight="1">
      <c r="A75" s="67"/>
      <c r="B75" s="69" t="s">
        <v>95</v>
      </c>
      <c r="C75" s="70"/>
      <c r="D75" s="28" t="s">
        <v>96</v>
      </c>
      <c r="E75" s="83" t="s">
        <v>94</v>
      </c>
      <c r="F75" s="64"/>
      <c r="G75" s="64"/>
      <c r="H75" s="64"/>
      <c r="I75" s="35"/>
      <c r="J75" s="35">
        <v>2600000</v>
      </c>
      <c r="K75" s="11"/>
    </row>
    <row r="76" spans="1:11" ht="25.5">
      <c r="A76" s="19" t="s">
        <v>31</v>
      </c>
      <c r="B76" s="43">
        <v>11</v>
      </c>
      <c r="C76" s="46"/>
      <c r="D76" s="29" t="s">
        <v>32</v>
      </c>
      <c r="E76" s="104"/>
      <c r="F76" s="11"/>
      <c r="G76" s="11"/>
      <c r="H76" s="11"/>
      <c r="I76" s="47"/>
      <c r="J76" s="47">
        <f>J77</f>
        <v>1100000</v>
      </c>
      <c r="K76" s="11"/>
    </row>
    <row r="77" spans="1:11" ht="63.75">
      <c r="A77" s="26" t="s">
        <v>48</v>
      </c>
      <c r="B77" s="27" t="s">
        <v>49</v>
      </c>
      <c r="C77" s="26" t="s">
        <v>47</v>
      </c>
      <c r="D77" s="8" t="s">
        <v>50</v>
      </c>
      <c r="E77" s="104"/>
      <c r="F77" s="11"/>
      <c r="G77" s="11"/>
      <c r="H77" s="11"/>
      <c r="I77" s="22"/>
      <c r="J77" s="47">
        <f>J78+J79</f>
        <v>1100000</v>
      </c>
      <c r="K77" s="11"/>
    </row>
    <row r="78" spans="1:11" ht="30">
      <c r="A78" s="19"/>
      <c r="B78" s="41" t="s">
        <v>53</v>
      </c>
      <c r="C78" s="10"/>
      <c r="D78" s="28" t="s">
        <v>8</v>
      </c>
      <c r="E78" s="110" t="s">
        <v>84</v>
      </c>
      <c r="F78" s="64"/>
      <c r="G78" s="64"/>
      <c r="H78" s="64"/>
      <c r="I78" s="35"/>
      <c r="J78" s="35">
        <v>600000</v>
      </c>
      <c r="K78" s="11"/>
    </row>
    <row r="79" spans="1:11" ht="30.75" customHeight="1">
      <c r="A79" s="19"/>
      <c r="B79" s="41" t="s">
        <v>53</v>
      </c>
      <c r="C79" s="10"/>
      <c r="D79" s="28" t="s">
        <v>8</v>
      </c>
      <c r="E79" s="110" t="s">
        <v>173</v>
      </c>
      <c r="F79" s="64"/>
      <c r="G79" s="64"/>
      <c r="H79" s="64"/>
      <c r="I79" s="35"/>
      <c r="J79" s="35">
        <v>500000</v>
      </c>
      <c r="K79" s="11"/>
    </row>
    <row r="80" spans="1:11" ht="25.5">
      <c r="A80" s="42" t="s">
        <v>33</v>
      </c>
      <c r="B80" s="61">
        <v>12</v>
      </c>
      <c r="C80" s="62"/>
      <c r="D80" s="5" t="s">
        <v>34</v>
      </c>
      <c r="E80" s="111"/>
      <c r="F80" s="11"/>
      <c r="G80" s="11"/>
      <c r="H80" s="11"/>
      <c r="I80" s="47"/>
      <c r="J80" s="47">
        <f>J81+J83+J88+J93</f>
        <v>44480000</v>
      </c>
      <c r="K80" s="11"/>
    </row>
    <row r="81" spans="1:11" ht="25.5">
      <c r="A81" s="56">
        <v>1217322</v>
      </c>
      <c r="B81" s="56">
        <v>7322</v>
      </c>
      <c r="C81" s="63" t="s">
        <v>17</v>
      </c>
      <c r="D81" s="32" t="s">
        <v>111</v>
      </c>
      <c r="E81" s="83"/>
      <c r="F81" s="64"/>
      <c r="G81" s="64"/>
      <c r="H81" s="64"/>
      <c r="I81" s="47"/>
      <c r="J81" s="47">
        <f>J82</f>
        <v>5000000</v>
      </c>
      <c r="K81" s="11"/>
    </row>
    <row r="82" spans="1:11" ht="48" customHeight="1">
      <c r="A82" s="10"/>
      <c r="B82" s="70">
        <v>3142</v>
      </c>
      <c r="C82" s="64"/>
      <c r="D82" s="25" t="s">
        <v>37</v>
      </c>
      <c r="E82" s="112" t="s">
        <v>112</v>
      </c>
      <c r="F82" s="64"/>
      <c r="G82" s="64"/>
      <c r="H82" s="64"/>
      <c r="I82" s="35"/>
      <c r="J82" s="35">
        <v>5000000</v>
      </c>
      <c r="K82" s="11"/>
    </row>
    <row r="83" spans="1:11" ht="26.25" customHeight="1">
      <c r="A83" s="58">
        <v>1217330</v>
      </c>
      <c r="B83" s="58">
        <v>7330</v>
      </c>
      <c r="C83" s="59" t="s">
        <v>17</v>
      </c>
      <c r="D83" s="12" t="s">
        <v>172</v>
      </c>
      <c r="E83" s="113"/>
      <c r="F83" s="64"/>
      <c r="G83" s="64"/>
      <c r="H83" s="64"/>
      <c r="I83" s="47"/>
      <c r="J83" s="47">
        <f>J84+J85+J86+J87</f>
        <v>21130000</v>
      </c>
      <c r="K83" s="11"/>
    </row>
    <row r="84" spans="1:11" ht="31.5" customHeight="1">
      <c r="A84" s="72"/>
      <c r="B84" s="73" t="s">
        <v>36</v>
      </c>
      <c r="C84" s="74"/>
      <c r="D84" s="28" t="s">
        <v>35</v>
      </c>
      <c r="E84" s="110" t="s">
        <v>152</v>
      </c>
      <c r="F84" s="64"/>
      <c r="G84" s="64"/>
      <c r="H84" s="64"/>
      <c r="I84" s="35"/>
      <c r="J84" s="35">
        <v>50000</v>
      </c>
      <c r="K84" s="11"/>
    </row>
    <row r="85" spans="1:11" ht="20.25" customHeight="1">
      <c r="A85" s="75"/>
      <c r="B85" s="70">
        <v>3142</v>
      </c>
      <c r="C85" s="64"/>
      <c r="D85" s="51" t="s">
        <v>37</v>
      </c>
      <c r="E85" s="115" t="s">
        <v>68</v>
      </c>
      <c r="F85" s="64"/>
      <c r="G85" s="64"/>
      <c r="H85" s="64"/>
      <c r="I85" s="35"/>
      <c r="J85" s="35">
        <f>2500000+1000000</f>
        <v>3500000</v>
      </c>
      <c r="K85" s="11"/>
    </row>
    <row r="86" spans="1:11" ht="22.5" customHeight="1">
      <c r="A86" s="75"/>
      <c r="B86" s="70">
        <v>3142</v>
      </c>
      <c r="C86" s="64"/>
      <c r="D86" s="51" t="s">
        <v>37</v>
      </c>
      <c r="E86" s="114" t="s">
        <v>61</v>
      </c>
      <c r="F86" s="64"/>
      <c r="G86" s="64"/>
      <c r="H86" s="64"/>
      <c r="I86" s="35"/>
      <c r="J86" s="35">
        <v>7280000</v>
      </c>
      <c r="K86" s="11"/>
    </row>
    <row r="87" spans="1:11" ht="41.25" customHeight="1">
      <c r="A87" s="75"/>
      <c r="B87" s="70">
        <v>3142</v>
      </c>
      <c r="C87" s="64"/>
      <c r="D87" s="51" t="s">
        <v>37</v>
      </c>
      <c r="E87" s="83" t="s">
        <v>177</v>
      </c>
      <c r="F87" s="64"/>
      <c r="G87" s="64"/>
      <c r="H87" s="64"/>
      <c r="I87" s="35"/>
      <c r="J87" s="35">
        <v>10300000</v>
      </c>
      <c r="K87" s="11"/>
    </row>
    <row r="88" spans="1:11" ht="57.75" customHeight="1">
      <c r="A88" s="27" t="s">
        <v>39</v>
      </c>
      <c r="B88" s="76">
        <v>7461</v>
      </c>
      <c r="C88" s="27" t="s">
        <v>40</v>
      </c>
      <c r="D88" s="66" t="s">
        <v>41</v>
      </c>
      <c r="E88" s="113"/>
      <c r="F88" s="64"/>
      <c r="G88" s="64"/>
      <c r="H88" s="64"/>
      <c r="I88" s="47"/>
      <c r="J88" s="47">
        <f>J89+J90+J91+J92</f>
        <v>7350000</v>
      </c>
      <c r="K88" s="64"/>
    </row>
    <row r="89" spans="1:11" ht="30.75" customHeight="1">
      <c r="A89" s="11"/>
      <c r="B89" s="38">
        <v>3132</v>
      </c>
      <c r="C89" s="38"/>
      <c r="D89" s="28" t="s">
        <v>8</v>
      </c>
      <c r="E89" s="114" t="s">
        <v>62</v>
      </c>
      <c r="F89" s="64"/>
      <c r="G89" s="64"/>
      <c r="H89" s="64"/>
      <c r="I89" s="77"/>
      <c r="J89" s="77">
        <v>2900000</v>
      </c>
      <c r="K89" s="64"/>
    </row>
    <row r="90" spans="1:11" ht="30">
      <c r="A90" s="11"/>
      <c r="B90" s="38">
        <v>3132</v>
      </c>
      <c r="C90" s="38"/>
      <c r="D90" s="28" t="s">
        <v>8</v>
      </c>
      <c r="E90" s="110" t="s">
        <v>108</v>
      </c>
      <c r="F90" s="64"/>
      <c r="G90" s="64"/>
      <c r="H90" s="64"/>
      <c r="I90" s="77"/>
      <c r="J90" s="77">
        <v>50000</v>
      </c>
      <c r="K90" s="64"/>
    </row>
    <row r="91" spans="1:11" ht="30">
      <c r="A91" s="11"/>
      <c r="B91" s="38">
        <v>3132</v>
      </c>
      <c r="C91" s="38"/>
      <c r="D91" s="28" t="s">
        <v>8</v>
      </c>
      <c r="E91" s="110" t="s">
        <v>88</v>
      </c>
      <c r="F91" s="64"/>
      <c r="G91" s="64"/>
      <c r="H91" s="64"/>
      <c r="I91" s="77"/>
      <c r="J91" s="77">
        <v>2800000</v>
      </c>
      <c r="K91" s="64"/>
    </row>
    <row r="92" spans="1:11" ht="78.75" customHeight="1">
      <c r="A92" s="11"/>
      <c r="B92" s="38">
        <v>3132</v>
      </c>
      <c r="C92" s="38"/>
      <c r="D92" s="28" t="s">
        <v>8</v>
      </c>
      <c r="E92" s="114" t="s">
        <v>109</v>
      </c>
      <c r="F92" s="64"/>
      <c r="G92" s="64"/>
      <c r="H92" s="64"/>
      <c r="I92" s="77"/>
      <c r="J92" s="77">
        <v>1600000</v>
      </c>
      <c r="K92" s="64"/>
    </row>
    <row r="93" spans="1:11" ht="33" customHeight="1">
      <c r="A93" s="26" t="s">
        <v>144</v>
      </c>
      <c r="B93" s="23">
        <v>7670</v>
      </c>
      <c r="C93" s="44" t="s">
        <v>145</v>
      </c>
      <c r="D93" s="8" t="s">
        <v>146</v>
      </c>
      <c r="E93" s="116"/>
      <c r="F93" s="64"/>
      <c r="G93" s="64"/>
      <c r="H93" s="64"/>
      <c r="I93" s="77"/>
      <c r="J93" s="123">
        <f>J94</f>
        <v>11000000</v>
      </c>
      <c r="K93" s="64"/>
    </row>
    <row r="94" spans="1:11" ht="56.25" customHeight="1">
      <c r="A94" s="11"/>
      <c r="B94" s="38">
        <v>3210</v>
      </c>
      <c r="C94" s="93"/>
      <c r="D94" s="95" t="s">
        <v>126</v>
      </c>
      <c r="E94" s="128" t="s">
        <v>174</v>
      </c>
      <c r="F94" s="64"/>
      <c r="G94" s="64"/>
      <c r="H94" s="64"/>
      <c r="I94" s="77"/>
      <c r="J94" s="77">
        <v>11000000</v>
      </c>
      <c r="K94" s="64"/>
    </row>
    <row r="95" spans="1:11" ht="15">
      <c r="A95" s="26" t="s">
        <v>44</v>
      </c>
      <c r="B95" s="23">
        <v>31</v>
      </c>
      <c r="C95" s="44"/>
      <c r="D95" s="94"/>
      <c r="E95" s="117"/>
      <c r="F95" s="11"/>
      <c r="G95" s="11"/>
      <c r="H95" s="11"/>
      <c r="I95" s="22"/>
      <c r="J95" s="22">
        <f>J96+J98+J100</f>
        <v>77450</v>
      </c>
      <c r="K95" s="11"/>
    </row>
    <row r="96" spans="1:11" ht="48.75" customHeight="1">
      <c r="A96" s="26" t="s">
        <v>63</v>
      </c>
      <c r="B96" s="57" t="s">
        <v>13</v>
      </c>
      <c r="C96" s="57" t="s">
        <v>14</v>
      </c>
      <c r="D96" s="20" t="s">
        <v>57</v>
      </c>
      <c r="E96" s="117"/>
      <c r="F96" s="11"/>
      <c r="G96" s="11"/>
      <c r="H96" s="11"/>
      <c r="I96" s="22"/>
      <c r="J96" s="47">
        <f>J97</f>
        <v>30000</v>
      </c>
      <c r="K96" s="11"/>
    </row>
    <row r="97" spans="1:11" ht="21" customHeight="1">
      <c r="A97" s="26"/>
      <c r="B97" s="41" t="s">
        <v>15</v>
      </c>
      <c r="C97" s="10"/>
      <c r="D97" s="21" t="s">
        <v>16</v>
      </c>
      <c r="E97" s="103" t="s">
        <v>91</v>
      </c>
      <c r="F97" s="11"/>
      <c r="G97" s="11"/>
      <c r="H97" s="11"/>
      <c r="I97" s="49"/>
      <c r="J97" s="35">
        <v>30000</v>
      </c>
      <c r="K97" s="11"/>
    </row>
    <row r="98" spans="1:11" ht="34.5" customHeight="1">
      <c r="A98" s="26" t="s">
        <v>147</v>
      </c>
      <c r="B98" s="42" t="s">
        <v>148</v>
      </c>
      <c r="C98" s="59" t="s">
        <v>145</v>
      </c>
      <c r="D98" s="12" t="s">
        <v>149</v>
      </c>
      <c r="E98" s="118"/>
      <c r="F98" s="53"/>
      <c r="G98" s="53"/>
      <c r="H98" s="53"/>
      <c r="I98" s="22"/>
      <c r="J98" s="47">
        <f>J99</f>
        <v>39000</v>
      </c>
      <c r="K98" s="11"/>
    </row>
    <row r="99" spans="1:11" ht="32.25" customHeight="1">
      <c r="A99" s="26"/>
      <c r="B99" s="60">
        <v>2281</v>
      </c>
      <c r="C99" s="4"/>
      <c r="D99" s="25" t="s">
        <v>150</v>
      </c>
      <c r="E99" s="106" t="s">
        <v>175</v>
      </c>
      <c r="F99" s="64"/>
      <c r="G99" s="64"/>
      <c r="H99" s="64"/>
      <c r="I99" s="35"/>
      <c r="J99" s="35">
        <v>39000</v>
      </c>
      <c r="K99" s="11"/>
    </row>
    <row r="100" spans="1:11" ht="72" customHeight="1">
      <c r="A100" s="96">
        <v>3117660</v>
      </c>
      <c r="B100" s="58">
        <v>7660</v>
      </c>
      <c r="C100" s="59" t="s">
        <v>145</v>
      </c>
      <c r="D100" s="32" t="s">
        <v>151</v>
      </c>
      <c r="E100" s="119"/>
      <c r="F100" s="11"/>
      <c r="G100" s="11"/>
      <c r="H100" s="11"/>
      <c r="I100" s="49"/>
      <c r="J100" s="47">
        <f>J101</f>
        <v>8450</v>
      </c>
      <c r="K100" s="11"/>
    </row>
    <row r="101" spans="1:11" ht="38.25">
      <c r="A101" s="48"/>
      <c r="B101" s="60">
        <v>2281</v>
      </c>
      <c r="C101" s="4"/>
      <c r="D101" s="25" t="s">
        <v>150</v>
      </c>
      <c r="E101" s="106" t="s">
        <v>175</v>
      </c>
      <c r="F101" s="64"/>
      <c r="G101" s="64"/>
      <c r="H101" s="64"/>
      <c r="I101" s="35"/>
      <c r="J101" s="35">
        <v>8450</v>
      </c>
      <c r="K101" s="11"/>
    </row>
    <row r="102" spans="1:11" ht="15">
      <c r="A102" s="26" t="s">
        <v>45</v>
      </c>
      <c r="B102" s="23">
        <v>37</v>
      </c>
      <c r="C102" s="24"/>
      <c r="D102" s="8" t="s">
        <v>46</v>
      </c>
      <c r="E102" s="117"/>
      <c r="F102" s="11"/>
      <c r="G102" s="11"/>
      <c r="H102" s="11"/>
      <c r="I102" s="22"/>
      <c r="J102" s="47">
        <f>J103+J105</f>
        <v>100000</v>
      </c>
      <c r="K102" s="11"/>
    </row>
    <row r="103" spans="1:11" ht="48.75" customHeight="1">
      <c r="A103" s="26" t="s">
        <v>85</v>
      </c>
      <c r="B103" s="57" t="s">
        <v>13</v>
      </c>
      <c r="C103" s="57" t="s">
        <v>14</v>
      </c>
      <c r="D103" s="84" t="s">
        <v>57</v>
      </c>
      <c r="E103" s="117"/>
      <c r="F103" s="11"/>
      <c r="G103" s="11"/>
      <c r="H103" s="11"/>
      <c r="I103" s="22"/>
      <c r="J103" s="47">
        <f>J104</f>
        <v>50000</v>
      </c>
      <c r="K103" s="11"/>
    </row>
    <row r="104" spans="1:11" ht="18.75" customHeight="1">
      <c r="A104" s="26"/>
      <c r="B104" s="41" t="s">
        <v>15</v>
      </c>
      <c r="C104" s="10"/>
      <c r="D104" s="21" t="s">
        <v>16</v>
      </c>
      <c r="E104" s="120" t="s">
        <v>86</v>
      </c>
      <c r="F104" s="11"/>
      <c r="G104" s="11"/>
      <c r="H104" s="11"/>
      <c r="I104" s="22"/>
      <c r="J104" s="35">
        <v>50000</v>
      </c>
      <c r="K104" s="11"/>
    </row>
    <row r="105" spans="1:11" ht="25.5">
      <c r="A105" s="26" t="s">
        <v>155</v>
      </c>
      <c r="B105" s="42" t="s">
        <v>137</v>
      </c>
      <c r="C105" s="55" t="s">
        <v>138</v>
      </c>
      <c r="D105" s="7" t="s">
        <v>139</v>
      </c>
      <c r="E105" s="121"/>
      <c r="F105" s="53"/>
      <c r="G105" s="53"/>
      <c r="H105" s="53"/>
      <c r="I105" s="22"/>
      <c r="J105" s="47">
        <f>J106</f>
        <v>50000</v>
      </c>
      <c r="K105" s="11"/>
    </row>
    <row r="106" spans="1:11" ht="30">
      <c r="A106" s="26"/>
      <c r="B106" s="41" t="s">
        <v>15</v>
      </c>
      <c r="C106" s="39"/>
      <c r="D106" s="21" t="s">
        <v>16</v>
      </c>
      <c r="E106" s="129" t="s">
        <v>156</v>
      </c>
      <c r="F106" s="64"/>
      <c r="G106" s="64"/>
      <c r="H106" s="64"/>
      <c r="I106" s="47"/>
      <c r="J106" s="35">
        <v>50000</v>
      </c>
      <c r="K106" s="11"/>
    </row>
    <row r="107" spans="1:11" ht="15.75">
      <c r="A107" s="11"/>
      <c r="B107" s="11"/>
      <c r="C107" s="11"/>
      <c r="D107" s="11"/>
      <c r="E107" s="30" t="s">
        <v>42</v>
      </c>
      <c r="F107" s="11"/>
      <c r="G107" s="11"/>
      <c r="H107" s="11"/>
      <c r="I107" s="22"/>
      <c r="J107" s="22">
        <f>J21+J38+J61+J67+J76+J80+J95+J102</f>
        <v>80842184</v>
      </c>
      <c r="K107" s="11"/>
    </row>
    <row r="108" spans="1:11" ht="14.25">
      <c r="A108" s="11"/>
      <c r="B108" s="11"/>
      <c r="C108" s="11"/>
      <c r="D108" s="11"/>
      <c r="E108" s="31" t="s">
        <v>43</v>
      </c>
      <c r="F108" s="11"/>
      <c r="G108" s="11"/>
      <c r="H108" s="11"/>
      <c r="I108" s="22"/>
      <c r="J108" s="22">
        <f>J20+J107</f>
        <v>83342184</v>
      </c>
      <c r="K108" s="11"/>
    </row>
    <row r="110" spans="1:11" ht="15.75">
      <c r="D110" s="133" t="s">
        <v>180</v>
      </c>
      <c r="E110" s="133"/>
      <c r="F110" s="133"/>
      <c r="G110" s="133"/>
      <c r="H110" s="133"/>
      <c r="I110" s="133"/>
      <c r="J110" s="133"/>
    </row>
  </sheetData>
  <mergeCells count="9">
    <mergeCell ref="E3:L3"/>
    <mergeCell ref="E2:J2"/>
    <mergeCell ref="G4:K4"/>
    <mergeCell ref="D110:J110"/>
    <mergeCell ref="A9:B9"/>
    <mergeCell ref="A5:K5"/>
    <mergeCell ref="A6:K6"/>
    <mergeCell ref="A7:K7"/>
    <mergeCell ref="A8:B8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Finvid11</cp:lastModifiedBy>
  <cp:lastPrinted>2022-11-28T09:18:30Z</cp:lastPrinted>
  <dcterms:created xsi:type="dcterms:W3CDTF">2019-12-16T13:20:45Z</dcterms:created>
  <dcterms:modified xsi:type="dcterms:W3CDTF">2022-12-01T14:19:08Z</dcterms:modified>
</cp:coreProperties>
</file>