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5210" windowHeight="8670"/>
  </bookViews>
  <sheets>
    <sheet name="Бюджет розвитку" sheetId="30" r:id="rId1"/>
    <sheet name="Лист1" sheetId="31" r:id="rId2"/>
  </sheets>
  <definedNames>
    <definedName name="_xlnm.Print_Titles" localSheetId="0">'Бюджет розвитку'!$8:$9</definedName>
    <definedName name="_xlnm.Print_Area" localSheetId="0">'Бюджет розвитку'!$A$2:$W$263</definedName>
  </definedNames>
  <calcPr calcId="125725"/>
</workbook>
</file>

<file path=xl/calcChain.xml><?xml version="1.0" encoding="utf-8"?>
<calcChain xmlns="http://schemas.openxmlformats.org/spreadsheetml/2006/main">
  <c r="G249" i="30"/>
  <c r="H249"/>
  <c r="I249"/>
  <c r="J249"/>
  <c r="K249"/>
  <c r="L249"/>
  <c r="M249"/>
  <c r="N249"/>
  <c r="O249"/>
  <c r="P249"/>
  <c r="Q249"/>
  <c r="R249"/>
  <c r="S249"/>
  <c r="T249"/>
  <c r="U249"/>
  <c r="V251"/>
  <c r="L160"/>
  <c r="M160"/>
  <c r="N160"/>
  <c r="O160"/>
  <c r="P160"/>
  <c r="Q160"/>
  <c r="R160"/>
  <c r="S160"/>
  <c r="G186"/>
  <c r="F249" l="1"/>
  <c r="T238" l="1"/>
  <c r="E223"/>
  <c r="T101" l="1"/>
  <c r="T96"/>
  <c r="U47"/>
  <c r="F223"/>
  <c r="W85" l="1"/>
  <c r="W86"/>
  <c r="W87"/>
  <c r="W88"/>
  <c r="W89"/>
  <c r="T41"/>
  <c r="T39" s="1"/>
  <c r="W41"/>
  <c r="G39"/>
  <c r="H39"/>
  <c r="I39"/>
  <c r="J39"/>
  <c r="K39"/>
  <c r="L39"/>
  <c r="M39"/>
  <c r="N39"/>
  <c r="O39"/>
  <c r="P39"/>
  <c r="Q39"/>
  <c r="R39"/>
  <c r="S39"/>
  <c r="U39"/>
  <c r="E39"/>
  <c r="F41"/>
  <c r="V41" s="1"/>
  <c r="V39" s="1"/>
  <c r="T240"/>
  <c r="F39" l="1"/>
  <c r="F73"/>
  <c r="T73"/>
  <c r="T191"/>
  <c r="T192"/>
  <c r="H186"/>
  <c r="I186"/>
  <c r="J186"/>
  <c r="K186"/>
  <c r="L186"/>
  <c r="M186"/>
  <c r="N186"/>
  <c r="O186"/>
  <c r="P186"/>
  <c r="Q186"/>
  <c r="R186"/>
  <c r="S186"/>
  <c r="U186"/>
  <c r="E186"/>
  <c r="F191"/>
  <c r="W192"/>
  <c r="F192" l="1"/>
  <c r="V192" s="1"/>
  <c r="W79"/>
  <c r="T81"/>
  <c r="F81" s="1"/>
  <c r="V81" s="1"/>
  <c r="V80" s="1"/>
  <c r="G80"/>
  <c r="H80"/>
  <c r="I80"/>
  <c r="J80"/>
  <c r="K80"/>
  <c r="L80"/>
  <c r="M80"/>
  <c r="N80"/>
  <c r="O80"/>
  <c r="P80"/>
  <c r="Q80"/>
  <c r="R80"/>
  <c r="S80"/>
  <c r="U80"/>
  <c r="E80"/>
  <c r="W80" l="1"/>
  <c r="T80"/>
  <c r="F80"/>
  <c r="W71" l="1"/>
  <c r="W73"/>
  <c r="G72"/>
  <c r="H72"/>
  <c r="I72"/>
  <c r="J72"/>
  <c r="K72"/>
  <c r="L72"/>
  <c r="M72"/>
  <c r="N72"/>
  <c r="O72"/>
  <c r="P72"/>
  <c r="Q72"/>
  <c r="R72"/>
  <c r="S72"/>
  <c r="T72"/>
  <c r="U72"/>
  <c r="E72"/>
  <c r="W72" l="1"/>
  <c r="F72"/>
  <c r="V73"/>
  <c r="V72" s="1"/>
  <c r="T202"/>
  <c r="T203"/>
  <c r="T204"/>
  <c r="T205"/>
  <c r="T206"/>
  <c r="T207"/>
  <c r="T208"/>
  <c r="T210"/>
  <c r="T211"/>
  <c r="T212"/>
  <c r="T213"/>
  <c r="T214"/>
  <c r="T215"/>
  <c r="T216"/>
  <c r="T217"/>
  <c r="T218"/>
  <c r="T219"/>
  <c r="T220"/>
  <c r="T221"/>
  <c r="T222"/>
  <c r="T223"/>
  <c r="T224"/>
  <c r="T201"/>
  <c r="E229" l="1"/>
  <c r="W81"/>
  <c r="V191"/>
  <c r="W16"/>
  <c r="W18"/>
  <c r="W23"/>
  <c r="W25"/>
  <c r="W27"/>
  <c r="W28"/>
  <c r="W29"/>
  <c r="W30"/>
  <c r="W31"/>
  <c r="W32"/>
  <c r="W33"/>
  <c r="W34"/>
  <c r="W35"/>
  <c r="W37"/>
  <c r="W38"/>
  <c r="W40"/>
  <c r="W48"/>
  <c r="W49"/>
  <c r="W50"/>
  <c r="W51"/>
  <c r="W92"/>
  <c r="W93"/>
  <c r="W106"/>
  <c r="W151"/>
  <c r="W152"/>
  <c r="W153"/>
  <c r="W154"/>
  <c r="W155"/>
  <c r="W157"/>
  <c r="W159"/>
  <c r="V253"/>
  <c r="V252"/>
  <c r="G229"/>
  <c r="H229"/>
  <c r="I229"/>
  <c r="J229"/>
  <c r="K229"/>
  <c r="L229"/>
  <c r="M229"/>
  <c r="N229"/>
  <c r="O229"/>
  <c r="P229"/>
  <c r="Q229"/>
  <c r="R229"/>
  <c r="S229"/>
  <c r="U229"/>
  <c r="T230"/>
  <c r="F230" s="1"/>
  <c r="F229" s="1"/>
  <c r="G200"/>
  <c r="H200"/>
  <c r="I200"/>
  <c r="I160" s="1"/>
  <c r="J200"/>
  <c r="J160" s="1"/>
  <c r="K200"/>
  <c r="K160" s="1"/>
  <c r="L200"/>
  <c r="M200"/>
  <c r="N200"/>
  <c r="O200"/>
  <c r="P200"/>
  <c r="Q200"/>
  <c r="R200"/>
  <c r="S200"/>
  <c r="U200"/>
  <c r="E200"/>
  <c r="W207"/>
  <c r="W208"/>
  <c r="W210"/>
  <c r="W211"/>
  <c r="W212"/>
  <c r="W213"/>
  <c r="W214"/>
  <c r="W215"/>
  <c r="W216"/>
  <c r="W217"/>
  <c r="W218"/>
  <c r="W219"/>
  <c r="W220"/>
  <c r="W221"/>
  <c r="W222"/>
  <c r="W223"/>
  <c r="W224"/>
  <c r="F207"/>
  <c r="V207" s="1"/>
  <c r="F208"/>
  <c r="V208" s="1"/>
  <c r="F210"/>
  <c r="V210" s="1"/>
  <c r="F211"/>
  <c r="V211" s="1"/>
  <c r="F212"/>
  <c r="V212" s="1"/>
  <c r="F213"/>
  <c r="V213" s="1"/>
  <c r="F214"/>
  <c r="V214" s="1"/>
  <c r="F216"/>
  <c r="V216" s="1"/>
  <c r="F217"/>
  <c r="V217" s="1"/>
  <c r="F218"/>
  <c r="V218" s="1"/>
  <c r="F219"/>
  <c r="V219" s="1"/>
  <c r="F220"/>
  <c r="V220" s="1"/>
  <c r="F222"/>
  <c r="V222" s="1"/>
  <c r="F224"/>
  <c r="V224" s="1"/>
  <c r="F215"/>
  <c r="V215" s="1"/>
  <c r="F221"/>
  <c r="V221" s="1"/>
  <c r="V223"/>
  <c r="W229" l="1"/>
  <c r="W230"/>
  <c r="V230"/>
  <c r="V229" s="1"/>
  <c r="T229"/>
  <c r="W191" l="1"/>
  <c r="T159"/>
  <c r="F159" s="1"/>
  <c r="G158"/>
  <c r="H158"/>
  <c r="I158"/>
  <c r="J158"/>
  <c r="K158"/>
  <c r="L158"/>
  <c r="M158"/>
  <c r="N158"/>
  <c r="O158"/>
  <c r="P158"/>
  <c r="Q158"/>
  <c r="R158"/>
  <c r="S158"/>
  <c r="T158"/>
  <c r="U158"/>
  <c r="E158"/>
  <c r="T106"/>
  <c r="T18"/>
  <c r="F18" s="1"/>
  <c r="F17" s="1"/>
  <c r="G17"/>
  <c r="H17"/>
  <c r="I17"/>
  <c r="J17"/>
  <c r="K17"/>
  <c r="L17"/>
  <c r="M17"/>
  <c r="N17"/>
  <c r="O17"/>
  <c r="P17"/>
  <c r="Q17"/>
  <c r="R17"/>
  <c r="S17"/>
  <c r="U17"/>
  <c r="G46"/>
  <c r="H46"/>
  <c r="I46"/>
  <c r="J46"/>
  <c r="K46"/>
  <c r="L46"/>
  <c r="M46"/>
  <c r="N46"/>
  <c r="O46"/>
  <c r="P46"/>
  <c r="Q46"/>
  <c r="R46"/>
  <c r="S46"/>
  <c r="U46"/>
  <c r="T48"/>
  <c r="F48" s="1"/>
  <c r="T49"/>
  <c r="F49" s="1"/>
  <c r="T50"/>
  <c r="F50" s="1"/>
  <c r="V50" s="1"/>
  <c r="T51"/>
  <c r="F51" s="1"/>
  <c r="V51" s="1"/>
  <c r="T23"/>
  <c r="T25"/>
  <c r="T27"/>
  <c r="T28"/>
  <c r="T29"/>
  <c r="T30"/>
  <c r="T31"/>
  <c r="T32"/>
  <c r="T33"/>
  <c r="T34"/>
  <c r="T35"/>
  <c r="T37"/>
  <c r="T38"/>
  <c r="T40"/>
  <c r="F40" s="1"/>
  <c r="G78"/>
  <c r="H78"/>
  <c r="I78"/>
  <c r="J78"/>
  <c r="K78"/>
  <c r="L78"/>
  <c r="M78"/>
  <c r="N78"/>
  <c r="O78"/>
  <c r="P78"/>
  <c r="Q78"/>
  <c r="R78"/>
  <c r="S78"/>
  <c r="U78"/>
  <c r="T79"/>
  <c r="T78" s="1"/>
  <c r="G105"/>
  <c r="H105"/>
  <c r="I105"/>
  <c r="J105"/>
  <c r="K105"/>
  <c r="L105"/>
  <c r="M105"/>
  <c r="N105"/>
  <c r="O105"/>
  <c r="P105"/>
  <c r="Q105"/>
  <c r="R105"/>
  <c r="S105"/>
  <c r="U105"/>
  <c r="E105"/>
  <c r="E78"/>
  <c r="W78" s="1"/>
  <c r="G76"/>
  <c r="H76"/>
  <c r="I76"/>
  <c r="J76"/>
  <c r="K76"/>
  <c r="L76"/>
  <c r="M76"/>
  <c r="N76"/>
  <c r="O76"/>
  <c r="P76"/>
  <c r="Q76"/>
  <c r="R76"/>
  <c r="S76"/>
  <c r="U76"/>
  <c r="E76"/>
  <c r="E46"/>
  <c r="E17"/>
  <c r="W76" l="1"/>
  <c r="W39"/>
  <c r="W17"/>
  <c r="T105"/>
  <c r="F106"/>
  <c r="V18"/>
  <c r="V17" s="1"/>
  <c r="W158"/>
  <c r="W105"/>
  <c r="V159"/>
  <c r="V158" s="1"/>
  <c r="F158"/>
  <c r="V40"/>
  <c r="F79"/>
  <c r="T17"/>
  <c r="V106" l="1"/>
  <c r="V105" s="1"/>
  <c r="F105"/>
  <c r="V79"/>
  <c r="V78" s="1"/>
  <c r="F78"/>
  <c r="G227" l="1"/>
  <c r="G160" s="1"/>
  <c r="H227"/>
  <c r="H160" s="1"/>
  <c r="I227"/>
  <c r="J227"/>
  <c r="K227"/>
  <c r="L227"/>
  <c r="M227"/>
  <c r="N227"/>
  <c r="O227"/>
  <c r="P227"/>
  <c r="Q227"/>
  <c r="R227"/>
  <c r="S227"/>
  <c r="U227"/>
  <c r="U160" s="1"/>
  <c r="G90"/>
  <c r="H90"/>
  <c r="I90"/>
  <c r="J90"/>
  <c r="K90"/>
  <c r="L90"/>
  <c r="M90"/>
  <c r="N90"/>
  <c r="O90"/>
  <c r="P90"/>
  <c r="Q90"/>
  <c r="R90"/>
  <c r="S90"/>
  <c r="U90"/>
  <c r="T92"/>
  <c r="T93"/>
  <c r="T21"/>
  <c r="T148" l="1"/>
  <c r="F148" s="1"/>
  <c r="V148" s="1"/>
  <c r="W148"/>
  <c r="G147"/>
  <c r="G142" s="1"/>
  <c r="H147"/>
  <c r="H142" s="1"/>
  <c r="I147"/>
  <c r="I142" s="1"/>
  <c r="J147"/>
  <c r="J142" s="1"/>
  <c r="K147"/>
  <c r="K142" s="1"/>
  <c r="L147"/>
  <c r="L142" s="1"/>
  <c r="M147"/>
  <c r="M142" s="1"/>
  <c r="N147"/>
  <c r="N142" s="1"/>
  <c r="O147"/>
  <c r="O142" s="1"/>
  <c r="P147"/>
  <c r="P142" s="1"/>
  <c r="Q147"/>
  <c r="Q142" s="1"/>
  <c r="R147"/>
  <c r="R142" s="1"/>
  <c r="S147"/>
  <c r="S142" s="1"/>
  <c r="U147"/>
  <c r="U142" s="1"/>
  <c r="E147"/>
  <c r="E142" s="1"/>
  <c r="T112"/>
  <c r="F112" s="1"/>
  <c r="V112" s="1"/>
  <c r="W112"/>
  <c r="G110"/>
  <c r="H110"/>
  <c r="I110"/>
  <c r="J110"/>
  <c r="K110"/>
  <c r="L110"/>
  <c r="M110"/>
  <c r="N110"/>
  <c r="O110"/>
  <c r="P110"/>
  <c r="Q110"/>
  <c r="R110"/>
  <c r="S110"/>
  <c r="U110"/>
  <c r="E110"/>
  <c r="V250" l="1"/>
  <c r="V249" s="1"/>
  <c r="E249"/>
  <c r="T234" l="1"/>
  <c r="F234" s="1"/>
  <c r="V234" s="1"/>
  <c r="T233"/>
  <c r="F233" s="1"/>
  <c r="G232"/>
  <c r="H232"/>
  <c r="I232"/>
  <c r="J232"/>
  <c r="K232"/>
  <c r="L232"/>
  <c r="M232"/>
  <c r="N232"/>
  <c r="O232"/>
  <c r="P232"/>
  <c r="Q232"/>
  <c r="R232"/>
  <c r="S232"/>
  <c r="U232"/>
  <c r="E232"/>
  <c r="G173"/>
  <c r="H173"/>
  <c r="I173"/>
  <c r="J173"/>
  <c r="K173"/>
  <c r="L173"/>
  <c r="M173"/>
  <c r="N173"/>
  <c r="O173"/>
  <c r="P173"/>
  <c r="Q173"/>
  <c r="R173"/>
  <c r="S173"/>
  <c r="U173"/>
  <c r="E173"/>
  <c r="W206"/>
  <c r="W205"/>
  <c r="W204"/>
  <c r="T196"/>
  <c r="F196" s="1"/>
  <c r="V196" s="1"/>
  <c r="T197"/>
  <c r="F197" s="1"/>
  <c r="V197" s="1"/>
  <c r="W197"/>
  <c r="W196"/>
  <c r="T175"/>
  <c r="F175" s="1"/>
  <c r="V175" s="1"/>
  <c r="W175"/>
  <c r="G176"/>
  <c r="H176"/>
  <c r="I176"/>
  <c r="J176"/>
  <c r="K176"/>
  <c r="L176"/>
  <c r="M176"/>
  <c r="N176"/>
  <c r="O176"/>
  <c r="P176"/>
  <c r="Q176"/>
  <c r="R176"/>
  <c r="S176"/>
  <c r="U176"/>
  <c r="E176"/>
  <c r="G119"/>
  <c r="H119"/>
  <c r="I119"/>
  <c r="J119"/>
  <c r="K119"/>
  <c r="L119"/>
  <c r="M119"/>
  <c r="N119"/>
  <c r="O119"/>
  <c r="P119"/>
  <c r="Q119"/>
  <c r="R119"/>
  <c r="R118" s="1"/>
  <c r="S119"/>
  <c r="S118" s="1"/>
  <c r="U119"/>
  <c r="E119"/>
  <c r="T232" l="1"/>
  <c r="E90"/>
  <c r="W90" s="1"/>
  <c r="T104"/>
  <c r="F104" s="1"/>
  <c r="V104" s="1"/>
  <c r="G102"/>
  <c r="H102"/>
  <c r="I102"/>
  <c r="J102"/>
  <c r="K102"/>
  <c r="L102"/>
  <c r="M102"/>
  <c r="N102"/>
  <c r="O102"/>
  <c r="P102"/>
  <c r="Q102"/>
  <c r="R102"/>
  <c r="S102"/>
  <c r="U102"/>
  <c r="E102"/>
  <c r="W104"/>
  <c r="G95"/>
  <c r="H95"/>
  <c r="I95"/>
  <c r="J95"/>
  <c r="K95"/>
  <c r="L95"/>
  <c r="M95"/>
  <c r="N95"/>
  <c r="O95"/>
  <c r="P95"/>
  <c r="Q95"/>
  <c r="R95"/>
  <c r="S95"/>
  <c r="U95"/>
  <c r="E95"/>
  <c r="F92" l="1"/>
  <c r="V92" s="1"/>
  <c r="F93"/>
  <c r="V93" s="1"/>
  <c r="G64" l="1"/>
  <c r="H64"/>
  <c r="I64"/>
  <c r="J64"/>
  <c r="K64"/>
  <c r="L64"/>
  <c r="M64"/>
  <c r="N64"/>
  <c r="O64"/>
  <c r="P64"/>
  <c r="Q64"/>
  <c r="R64"/>
  <c r="S64"/>
  <c r="U64"/>
  <c r="E64"/>
  <c r="G19"/>
  <c r="G14" s="1"/>
  <c r="H19"/>
  <c r="H14" s="1"/>
  <c r="I19"/>
  <c r="I14" s="1"/>
  <c r="J19"/>
  <c r="J14" s="1"/>
  <c r="K19"/>
  <c r="K14" s="1"/>
  <c r="L19"/>
  <c r="L14" s="1"/>
  <c r="M19"/>
  <c r="M14" s="1"/>
  <c r="N19"/>
  <c r="N14" s="1"/>
  <c r="O19"/>
  <c r="O14" s="1"/>
  <c r="P19"/>
  <c r="P14" s="1"/>
  <c r="Q19"/>
  <c r="Q14" s="1"/>
  <c r="R19"/>
  <c r="R14" s="1"/>
  <c r="S19"/>
  <c r="S14" s="1"/>
  <c r="U19"/>
  <c r="E19"/>
  <c r="E14" s="1"/>
  <c r="W21"/>
  <c r="F21"/>
  <c r="V21" s="1"/>
  <c r="G11"/>
  <c r="H11"/>
  <c r="I11"/>
  <c r="J11"/>
  <c r="K11"/>
  <c r="L11"/>
  <c r="M11"/>
  <c r="N11"/>
  <c r="O11"/>
  <c r="P11"/>
  <c r="Q11"/>
  <c r="R11"/>
  <c r="S11"/>
  <c r="U11"/>
  <c r="E11"/>
  <c r="F240"/>
  <c r="W240"/>
  <c r="G239"/>
  <c r="H239"/>
  <c r="I239"/>
  <c r="J239"/>
  <c r="K239"/>
  <c r="L239"/>
  <c r="M239"/>
  <c r="N239"/>
  <c r="O239"/>
  <c r="P239"/>
  <c r="Q239"/>
  <c r="R239"/>
  <c r="S239"/>
  <c r="U239"/>
  <c r="E239"/>
  <c r="F232"/>
  <c r="G182"/>
  <c r="H182"/>
  <c r="I182"/>
  <c r="J182"/>
  <c r="K182"/>
  <c r="L182"/>
  <c r="M182"/>
  <c r="N182"/>
  <c r="O182"/>
  <c r="P182"/>
  <c r="Q182"/>
  <c r="R182"/>
  <c r="S182"/>
  <c r="U182"/>
  <c r="E182"/>
  <c r="F204"/>
  <c r="V204" s="1"/>
  <c r="F205"/>
  <c r="V205" s="1"/>
  <c r="F206"/>
  <c r="V206" s="1"/>
  <c r="T154"/>
  <c r="F154" s="1"/>
  <c r="V154" s="1"/>
  <c r="T155"/>
  <c r="G138"/>
  <c r="H138"/>
  <c r="I138"/>
  <c r="J138"/>
  <c r="K138"/>
  <c r="L138"/>
  <c r="M138"/>
  <c r="N138"/>
  <c r="O138"/>
  <c r="P138"/>
  <c r="Q138"/>
  <c r="R138"/>
  <c r="S138"/>
  <c r="U138"/>
  <c r="E138"/>
  <c r="W123"/>
  <c r="W126"/>
  <c r="W128"/>
  <c r="W130"/>
  <c r="W131"/>
  <c r="W133"/>
  <c r="W135"/>
  <c r="T121"/>
  <c r="F121" s="1"/>
  <c r="V121" s="1"/>
  <c r="T120"/>
  <c r="U14" l="1"/>
  <c r="W14" s="1"/>
  <c r="W19"/>
  <c r="F120"/>
  <c r="T119"/>
  <c r="T239"/>
  <c r="W239"/>
  <c r="F239"/>
  <c r="V240"/>
  <c r="V239" s="1"/>
  <c r="V233"/>
  <c r="V232" s="1"/>
  <c r="F155"/>
  <c r="V120" l="1"/>
  <c r="V119" s="1"/>
  <c r="F119"/>
  <c r="V155"/>
  <c r="T245" l="1"/>
  <c r="T244" s="1"/>
  <c r="W245"/>
  <c r="G244"/>
  <c r="H244"/>
  <c r="I244"/>
  <c r="J244"/>
  <c r="K244"/>
  <c r="L244"/>
  <c r="M244"/>
  <c r="N244"/>
  <c r="O244"/>
  <c r="P244"/>
  <c r="Q244"/>
  <c r="R244"/>
  <c r="S244"/>
  <c r="U244"/>
  <c r="E244"/>
  <c r="G100"/>
  <c r="H100"/>
  <c r="I100"/>
  <c r="J100"/>
  <c r="K100"/>
  <c r="L100"/>
  <c r="M100"/>
  <c r="N100"/>
  <c r="O100"/>
  <c r="P100"/>
  <c r="Q100"/>
  <c r="R100"/>
  <c r="S100"/>
  <c r="U100"/>
  <c r="E100"/>
  <c r="G113"/>
  <c r="H113"/>
  <c r="I113"/>
  <c r="J113"/>
  <c r="K113"/>
  <c r="L113"/>
  <c r="M113"/>
  <c r="N113"/>
  <c r="O113"/>
  <c r="P113"/>
  <c r="Q113"/>
  <c r="R113"/>
  <c r="S113"/>
  <c r="U113"/>
  <c r="E113"/>
  <c r="F203"/>
  <c r="V203" s="1"/>
  <c r="W202"/>
  <c r="W203"/>
  <c r="G198"/>
  <c r="H198"/>
  <c r="I198"/>
  <c r="J198"/>
  <c r="K198"/>
  <c r="L198"/>
  <c r="M198"/>
  <c r="N198"/>
  <c r="O198"/>
  <c r="P198"/>
  <c r="Q198"/>
  <c r="R198"/>
  <c r="S198"/>
  <c r="U198"/>
  <c r="E198"/>
  <c r="G179"/>
  <c r="H179"/>
  <c r="I179"/>
  <c r="J179"/>
  <c r="K179"/>
  <c r="L179"/>
  <c r="M179"/>
  <c r="N179"/>
  <c r="O179"/>
  <c r="P179"/>
  <c r="Q179"/>
  <c r="R179"/>
  <c r="S179"/>
  <c r="U179"/>
  <c r="E179"/>
  <c r="W177"/>
  <c r="W178"/>
  <c r="W180"/>
  <c r="W179" s="1"/>
  <c r="T174"/>
  <c r="W162"/>
  <c r="W164"/>
  <c r="W165"/>
  <c r="W167"/>
  <c r="W168"/>
  <c r="W170"/>
  <c r="W172"/>
  <c r="W174"/>
  <c r="T157"/>
  <c r="T156" s="1"/>
  <c r="G156"/>
  <c r="H156"/>
  <c r="I156"/>
  <c r="J156"/>
  <c r="K156"/>
  <c r="L156"/>
  <c r="M156"/>
  <c r="N156"/>
  <c r="O156"/>
  <c r="P156"/>
  <c r="Q156"/>
  <c r="R156"/>
  <c r="S156"/>
  <c r="U156"/>
  <c r="W156" s="1"/>
  <c r="E156"/>
  <c r="T150"/>
  <c r="F150" s="1"/>
  <c r="V150" s="1"/>
  <c r="T151"/>
  <c r="F151" s="1"/>
  <c r="V151" s="1"/>
  <c r="T152"/>
  <c r="F152" s="1"/>
  <c r="V152" s="1"/>
  <c r="T153"/>
  <c r="F153" s="1"/>
  <c r="V153" s="1"/>
  <c r="W150"/>
  <c r="F202" l="1"/>
  <c r="F174"/>
  <c r="T173"/>
  <c r="W176"/>
  <c r="W244"/>
  <c r="F245"/>
  <c r="F157"/>
  <c r="W173"/>
  <c r="V202" l="1"/>
  <c r="V174"/>
  <c r="V173" s="1"/>
  <c r="F173"/>
  <c r="V245"/>
  <c r="V244" s="1"/>
  <c r="F244"/>
  <c r="F156"/>
  <c r="V157"/>
  <c r="V156" s="1"/>
  <c r="W141" l="1"/>
  <c r="T141"/>
  <c r="F141" s="1"/>
  <c r="F140" s="1"/>
  <c r="G140"/>
  <c r="H140"/>
  <c r="I140"/>
  <c r="J140"/>
  <c r="K140"/>
  <c r="L140"/>
  <c r="M140"/>
  <c r="N140"/>
  <c r="O140"/>
  <c r="P140"/>
  <c r="Q140"/>
  <c r="R140"/>
  <c r="S140"/>
  <c r="U140"/>
  <c r="E140"/>
  <c r="G134"/>
  <c r="H134"/>
  <c r="I134"/>
  <c r="I132" s="1"/>
  <c r="J134"/>
  <c r="J132" s="1"/>
  <c r="K134"/>
  <c r="K132" s="1"/>
  <c r="L134"/>
  <c r="L132" s="1"/>
  <c r="M134"/>
  <c r="M132" s="1"/>
  <c r="N134"/>
  <c r="N132" s="1"/>
  <c r="O134"/>
  <c r="O132" s="1"/>
  <c r="P134"/>
  <c r="P132" s="1"/>
  <c r="Q134"/>
  <c r="Q132" s="1"/>
  <c r="R134"/>
  <c r="R132" s="1"/>
  <c r="S134"/>
  <c r="S132" s="1"/>
  <c r="U134"/>
  <c r="E134"/>
  <c r="T140" l="1"/>
  <c r="W140"/>
  <c r="W134"/>
  <c r="V141"/>
  <c r="V140" s="1"/>
  <c r="W116"/>
  <c r="W114"/>
  <c r="W113" s="1"/>
  <c r="W115"/>
  <c r="W117"/>
  <c r="W103"/>
  <c r="W108"/>
  <c r="W109"/>
  <c r="W111"/>
  <c r="W99"/>
  <c r="T94"/>
  <c r="F94" s="1"/>
  <c r="V94" s="1"/>
  <c r="W94"/>
  <c r="T71"/>
  <c r="F71" s="1"/>
  <c r="V71" s="1"/>
  <c r="T59" l="1"/>
  <c r="W83"/>
  <c r="T103"/>
  <c r="T61"/>
  <c r="T102" l="1"/>
  <c r="F103"/>
  <c r="F102"/>
  <c r="F59"/>
  <c r="V59" s="1"/>
  <c r="W58"/>
  <c r="W59"/>
  <c r="G57"/>
  <c r="H57"/>
  <c r="I57"/>
  <c r="J57"/>
  <c r="K57"/>
  <c r="L57"/>
  <c r="M57"/>
  <c r="N57"/>
  <c r="O57"/>
  <c r="P57"/>
  <c r="Q57"/>
  <c r="R57"/>
  <c r="S57"/>
  <c r="U57"/>
  <c r="E57"/>
  <c r="E60"/>
  <c r="W102" l="1"/>
  <c r="W57"/>
  <c r="V103"/>
  <c r="V102" s="1"/>
  <c r="U36" l="1"/>
  <c r="F238" l="1"/>
  <c r="T236"/>
  <c r="F236" s="1"/>
  <c r="W236"/>
  <c r="W238"/>
  <c r="W234" s="1"/>
  <c r="G237"/>
  <c r="H237"/>
  <c r="I237"/>
  <c r="J237"/>
  <c r="K237"/>
  <c r="L237"/>
  <c r="M237"/>
  <c r="N237"/>
  <c r="O237"/>
  <c r="P237"/>
  <c r="Q237"/>
  <c r="R237"/>
  <c r="S237"/>
  <c r="U237"/>
  <c r="G235"/>
  <c r="G231" s="1"/>
  <c r="H235"/>
  <c r="I235"/>
  <c r="J235"/>
  <c r="K235"/>
  <c r="L235"/>
  <c r="M235"/>
  <c r="M231" s="1"/>
  <c r="N235"/>
  <c r="O235"/>
  <c r="O231" s="1"/>
  <c r="P235"/>
  <c r="Q235"/>
  <c r="Q231" s="1"/>
  <c r="R235"/>
  <c r="S235"/>
  <c r="U235"/>
  <c r="E237"/>
  <c r="E235"/>
  <c r="E209"/>
  <c r="I231" l="1"/>
  <c r="S231"/>
  <c r="K231"/>
  <c r="W232"/>
  <c r="E231"/>
  <c r="U231"/>
  <c r="R231"/>
  <c r="P231"/>
  <c r="N231"/>
  <c r="L231"/>
  <c r="J231"/>
  <c r="H231"/>
  <c r="T237"/>
  <c r="T235"/>
  <c r="V236"/>
  <c r="V235" s="1"/>
  <c r="F235"/>
  <c r="V238"/>
  <c r="V237" s="1"/>
  <c r="F237"/>
  <c r="W237"/>
  <c r="W233" s="1"/>
  <c r="W235"/>
  <c r="T231" l="1"/>
  <c r="F231"/>
  <c r="V231"/>
  <c r="W231"/>
  <c r="F37"/>
  <c r="G36"/>
  <c r="H36"/>
  <c r="I36"/>
  <c r="J36"/>
  <c r="K36"/>
  <c r="L36"/>
  <c r="M36"/>
  <c r="N36"/>
  <c r="O36"/>
  <c r="P36"/>
  <c r="Q36"/>
  <c r="R36"/>
  <c r="S36"/>
  <c r="E36"/>
  <c r="W36" s="1"/>
  <c r="T36" l="1"/>
  <c r="V37"/>
  <c r="F23"/>
  <c r="G22"/>
  <c r="H22"/>
  <c r="I22"/>
  <c r="J22"/>
  <c r="K22"/>
  <c r="L22"/>
  <c r="M22"/>
  <c r="N22"/>
  <c r="O22"/>
  <c r="P22"/>
  <c r="Q22"/>
  <c r="R22"/>
  <c r="S22"/>
  <c r="U22"/>
  <c r="E22"/>
  <c r="W22" l="1"/>
  <c r="T22"/>
  <c r="F22"/>
  <c r="V23"/>
  <c r="V22" s="1"/>
  <c r="W75" l="1"/>
  <c r="T190" l="1"/>
  <c r="F29" l="1"/>
  <c r="F190"/>
  <c r="W193"/>
  <c r="W194"/>
  <c r="W195"/>
  <c r="T177"/>
  <c r="T178"/>
  <c r="F178" s="1"/>
  <c r="T176" l="1"/>
  <c r="F177"/>
  <c r="F176" s="1"/>
  <c r="T58"/>
  <c r="T57" s="1"/>
  <c r="V49" l="1"/>
  <c r="V177" l="1"/>
  <c r="V178"/>
  <c r="V176" l="1"/>
  <c r="V190"/>
  <c r="W190"/>
  <c r="T126"/>
  <c r="F126" s="1"/>
  <c r="T128"/>
  <c r="F128" s="1"/>
  <c r="T130"/>
  <c r="F130" s="1"/>
  <c r="T131"/>
  <c r="F131" s="1"/>
  <c r="T133"/>
  <c r="H107"/>
  <c r="H84" s="1"/>
  <c r="I107"/>
  <c r="I84" s="1"/>
  <c r="J107"/>
  <c r="J84" s="1"/>
  <c r="K107"/>
  <c r="K84" s="1"/>
  <c r="L107"/>
  <c r="L84" s="1"/>
  <c r="M107"/>
  <c r="M84" s="1"/>
  <c r="N107"/>
  <c r="N84" s="1"/>
  <c r="O107"/>
  <c r="O84" s="1"/>
  <c r="P107"/>
  <c r="P84" s="1"/>
  <c r="Q107"/>
  <c r="Q84" s="1"/>
  <c r="R107"/>
  <c r="R84" s="1"/>
  <c r="S107"/>
  <c r="S84" s="1"/>
  <c r="U107"/>
  <c r="U84" s="1"/>
  <c r="E107"/>
  <c r="E84" s="1"/>
  <c r="U82"/>
  <c r="G82"/>
  <c r="H82"/>
  <c r="I82"/>
  <c r="J82"/>
  <c r="K82"/>
  <c r="L82"/>
  <c r="M82"/>
  <c r="N82"/>
  <c r="O82"/>
  <c r="P82"/>
  <c r="Q82"/>
  <c r="R82"/>
  <c r="S82"/>
  <c r="E82"/>
  <c r="T83"/>
  <c r="F83" s="1"/>
  <c r="V83" s="1"/>
  <c r="V82" s="1"/>
  <c r="G74"/>
  <c r="H74"/>
  <c r="I74"/>
  <c r="J74"/>
  <c r="K74"/>
  <c r="L74"/>
  <c r="M74"/>
  <c r="N74"/>
  <c r="O74"/>
  <c r="P74"/>
  <c r="Q74"/>
  <c r="R74"/>
  <c r="S74"/>
  <c r="T75"/>
  <c r="T74" s="1"/>
  <c r="U74"/>
  <c r="E74"/>
  <c r="W107" l="1"/>
  <c r="W82"/>
  <c r="F75"/>
  <c r="V75" s="1"/>
  <c r="V74" s="1"/>
  <c r="F133"/>
  <c r="W74"/>
  <c r="T82"/>
  <c r="F82"/>
  <c r="V133" l="1"/>
  <c r="F74"/>
  <c r="F58"/>
  <c r="V58" l="1"/>
  <c r="V57" s="1"/>
  <c r="F57"/>
  <c r="T200"/>
  <c r="T189"/>
  <c r="F189" s="1"/>
  <c r="V189" s="1"/>
  <c r="W189"/>
  <c r="W201"/>
  <c r="F201" l="1"/>
  <c r="F200" s="1"/>
  <c r="W200"/>
  <c r="T111"/>
  <c r="T110" s="1"/>
  <c r="F111" l="1"/>
  <c r="F110" s="1"/>
  <c r="V201"/>
  <c r="V200" s="1"/>
  <c r="T63"/>
  <c r="F63" s="1"/>
  <c r="F62" s="1"/>
  <c r="G62"/>
  <c r="H62"/>
  <c r="I62"/>
  <c r="J62"/>
  <c r="K62"/>
  <c r="L62"/>
  <c r="M62"/>
  <c r="N62"/>
  <c r="O62"/>
  <c r="P62"/>
  <c r="Q62"/>
  <c r="R62"/>
  <c r="S62"/>
  <c r="T62"/>
  <c r="U62"/>
  <c r="E62"/>
  <c r="W63"/>
  <c r="G60"/>
  <c r="H60"/>
  <c r="I60"/>
  <c r="J60"/>
  <c r="K60"/>
  <c r="L60"/>
  <c r="M60"/>
  <c r="N60"/>
  <c r="O60"/>
  <c r="P60"/>
  <c r="Q60"/>
  <c r="R60"/>
  <c r="S60"/>
  <c r="U60"/>
  <c r="W61"/>
  <c r="T60"/>
  <c r="W62" l="1"/>
  <c r="W60"/>
  <c r="F61"/>
  <c r="V63"/>
  <c r="V62" s="1"/>
  <c r="G107"/>
  <c r="G84" s="1"/>
  <c r="H136"/>
  <c r="H132" s="1"/>
  <c r="F60" l="1"/>
  <c r="V61"/>
  <c r="V60" s="1"/>
  <c r="G145" l="1"/>
  <c r="H145"/>
  <c r="I145"/>
  <c r="J145"/>
  <c r="K145"/>
  <c r="L145"/>
  <c r="M145"/>
  <c r="N145"/>
  <c r="O145"/>
  <c r="P145"/>
  <c r="Q145"/>
  <c r="R145"/>
  <c r="S145"/>
  <c r="U145"/>
  <c r="T193"/>
  <c r="F193" s="1"/>
  <c r="V193" s="1"/>
  <c r="T194"/>
  <c r="F194" s="1"/>
  <c r="V194" s="1"/>
  <c r="T195"/>
  <c r="F195" s="1"/>
  <c r="T144"/>
  <c r="F144" s="1"/>
  <c r="F143" s="1"/>
  <c r="G143"/>
  <c r="H143"/>
  <c r="I143"/>
  <c r="J143"/>
  <c r="K143"/>
  <c r="L143"/>
  <c r="M143"/>
  <c r="N143"/>
  <c r="O143"/>
  <c r="P143"/>
  <c r="Q143"/>
  <c r="R143"/>
  <c r="S143"/>
  <c r="U143"/>
  <c r="W144"/>
  <c r="W146"/>
  <c r="V195" l="1"/>
  <c r="V144"/>
  <c r="V143" s="1"/>
  <c r="T143"/>
  <c r="W143"/>
  <c r="T55"/>
  <c r="F55" s="1"/>
  <c r="V55" s="1"/>
  <c r="T56"/>
  <c r="W55"/>
  <c r="W56"/>
  <c r="G52"/>
  <c r="H52"/>
  <c r="I52"/>
  <c r="J52"/>
  <c r="K52"/>
  <c r="L52"/>
  <c r="M52"/>
  <c r="N52"/>
  <c r="O52"/>
  <c r="P52"/>
  <c r="Q52"/>
  <c r="R52"/>
  <c r="S52"/>
  <c r="U52"/>
  <c r="E52"/>
  <c r="V48"/>
  <c r="F35"/>
  <c r="V35" s="1"/>
  <c r="G26"/>
  <c r="H26"/>
  <c r="I26"/>
  <c r="J26"/>
  <c r="K26"/>
  <c r="L26"/>
  <c r="M26"/>
  <c r="N26"/>
  <c r="O26"/>
  <c r="P26"/>
  <c r="Q26"/>
  <c r="R26"/>
  <c r="S26"/>
  <c r="U26"/>
  <c r="W26" s="1"/>
  <c r="E26"/>
  <c r="G24"/>
  <c r="H24"/>
  <c r="I24"/>
  <c r="J24"/>
  <c r="K24"/>
  <c r="L24"/>
  <c r="M24"/>
  <c r="N24"/>
  <c r="O24"/>
  <c r="P24"/>
  <c r="Q24"/>
  <c r="R24"/>
  <c r="S24"/>
  <c r="U24"/>
  <c r="F25"/>
  <c r="F24" s="1"/>
  <c r="E24"/>
  <c r="T20"/>
  <c r="W20"/>
  <c r="W24" l="1"/>
  <c r="T24"/>
  <c r="T26"/>
  <c r="F20"/>
  <c r="F19" s="1"/>
  <c r="F14" s="1"/>
  <c r="T19"/>
  <c r="T14" s="1"/>
  <c r="F38"/>
  <c r="F36" s="1"/>
  <c r="F56"/>
  <c r="V25"/>
  <c r="V24" s="1"/>
  <c r="V20" l="1"/>
  <c r="V19" s="1"/>
  <c r="V14" s="1"/>
  <c r="V38"/>
  <c r="V36" s="1"/>
  <c r="V56"/>
  <c r="T123"/>
  <c r="T137"/>
  <c r="F137" s="1"/>
  <c r="T136" l="1"/>
  <c r="V29"/>
  <c r="W228"/>
  <c r="G209"/>
  <c r="H209"/>
  <c r="I209"/>
  <c r="J209"/>
  <c r="K209"/>
  <c r="L209"/>
  <c r="M209"/>
  <c r="N209"/>
  <c r="O209"/>
  <c r="P209"/>
  <c r="Q209"/>
  <c r="R209"/>
  <c r="S209"/>
  <c r="T16"/>
  <c r="F16" s="1"/>
  <c r="G15"/>
  <c r="H15"/>
  <c r="I15"/>
  <c r="J15"/>
  <c r="K15"/>
  <c r="L15"/>
  <c r="M15"/>
  <c r="N15"/>
  <c r="O15"/>
  <c r="P15"/>
  <c r="Q15"/>
  <c r="R15"/>
  <c r="S15"/>
  <c r="T15"/>
  <c r="U15"/>
  <c r="E15"/>
  <c r="V137"/>
  <c r="V136" s="1"/>
  <c r="W91"/>
  <c r="W47"/>
  <c r="T97"/>
  <c r="T98"/>
  <c r="T99"/>
  <c r="W209" l="1"/>
  <c r="W15"/>
  <c r="T209"/>
  <c r="F209"/>
  <c r="T95"/>
  <c r="V16"/>
  <c r="V15" s="1"/>
  <c r="F15"/>
  <c r="F136"/>
  <c r="G136"/>
  <c r="G132" s="1"/>
  <c r="T91"/>
  <c r="T90" s="1"/>
  <c r="T135"/>
  <c r="U136"/>
  <c r="U132" s="1"/>
  <c r="U122"/>
  <c r="U118" s="1"/>
  <c r="W185"/>
  <c r="W186"/>
  <c r="W187"/>
  <c r="T185"/>
  <c r="T187"/>
  <c r="T186" s="1"/>
  <c r="E136"/>
  <c r="E132" s="1"/>
  <c r="W137"/>
  <c r="G122"/>
  <c r="G118" s="1"/>
  <c r="H122"/>
  <c r="H118" s="1"/>
  <c r="I122"/>
  <c r="I118" s="1"/>
  <c r="J122"/>
  <c r="J118" s="1"/>
  <c r="K122"/>
  <c r="K118" s="1"/>
  <c r="L122"/>
  <c r="L118" s="1"/>
  <c r="M122"/>
  <c r="M118" s="1"/>
  <c r="N122"/>
  <c r="N118" s="1"/>
  <c r="O122"/>
  <c r="O118" s="1"/>
  <c r="P122"/>
  <c r="P118" s="1"/>
  <c r="Q122"/>
  <c r="Q118" s="1"/>
  <c r="T122"/>
  <c r="T118" s="1"/>
  <c r="E122"/>
  <c r="E118" s="1"/>
  <c r="W98"/>
  <c r="T139"/>
  <c r="T138" s="1"/>
  <c r="W139"/>
  <c r="W138" s="1"/>
  <c r="F99"/>
  <c r="T146"/>
  <c r="E145"/>
  <c r="V111"/>
  <c r="V110" s="1"/>
  <c r="F98"/>
  <c r="V98" s="1"/>
  <c r="T47"/>
  <c r="T46" s="1"/>
  <c r="W46"/>
  <c r="W77"/>
  <c r="T77"/>
  <c r="F28"/>
  <c r="V28" s="1"/>
  <c r="F31"/>
  <c r="V31" s="1"/>
  <c r="F32"/>
  <c r="V32" s="1"/>
  <c r="W13"/>
  <c r="W45"/>
  <c r="W53"/>
  <c r="W54"/>
  <c r="W65"/>
  <c r="W66"/>
  <c r="W67"/>
  <c r="W68"/>
  <c r="W69"/>
  <c r="W70"/>
  <c r="W96"/>
  <c r="W97"/>
  <c r="W101"/>
  <c r="W100" s="1"/>
  <c r="W149"/>
  <c r="W183"/>
  <c r="W184"/>
  <c r="W188"/>
  <c r="W199"/>
  <c r="W198" s="1"/>
  <c r="W226"/>
  <c r="W243"/>
  <c r="F34"/>
  <c r="V34" s="1"/>
  <c r="F27"/>
  <c r="T109"/>
  <c r="F109" s="1"/>
  <c r="E44"/>
  <c r="E43" s="1"/>
  <c r="E85"/>
  <c r="E125"/>
  <c r="E127"/>
  <c r="E129"/>
  <c r="W12"/>
  <c r="T184"/>
  <c r="T188"/>
  <c r="T183"/>
  <c r="G181"/>
  <c r="H181"/>
  <c r="I181"/>
  <c r="J181"/>
  <c r="K181"/>
  <c r="L181"/>
  <c r="M181"/>
  <c r="N181"/>
  <c r="O181"/>
  <c r="P181"/>
  <c r="Q181"/>
  <c r="R181"/>
  <c r="S181"/>
  <c r="T181"/>
  <c r="U181"/>
  <c r="E181"/>
  <c r="T180"/>
  <c r="G171"/>
  <c r="H171"/>
  <c r="I171"/>
  <c r="J171"/>
  <c r="K171"/>
  <c r="L171"/>
  <c r="M171"/>
  <c r="N171"/>
  <c r="O171"/>
  <c r="P171"/>
  <c r="Q171"/>
  <c r="R171"/>
  <c r="S171"/>
  <c r="U171"/>
  <c r="E171"/>
  <c r="T168"/>
  <c r="F168" s="1"/>
  <c r="V168" s="1"/>
  <c r="T167"/>
  <c r="F167" s="1"/>
  <c r="G166"/>
  <c r="H166"/>
  <c r="I166"/>
  <c r="J166"/>
  <c r="K166"/>
  <c r="L166"/>
  <c r="M166"/>
  <c r="N166"/>
  <c r="O166"/>
  <c r="P166"/>
  <c r="Q166"/>
  <c r="R166"/>
  <c r="S166"/>
  <c r="U166"/>
  <c r="E166"/>
  <c r="V131"/>
  <c r="G129"/>
  <c r="H129"/>
  <c r="I129"/>
  <c r="J129"/>
  <c r="K129"/>
  <c r="L129"/>
  <c r="M129"/>
  <c r="N129"/>
  <c r="O129"/>
  <c r="P129"/>
  <c r="Q129"/>
  <c r="R129"/>
  <c r="S129"/>
  <c r="U129"/>
  <c r="K127"/>
  <c r="G127"/>
  <c r="H127"/>
  <c r="I127"/>
  <c r="J127"/>
  <c r="L127"/>
  <c r="M127"/>
  <c r="N127"/>
  <c r="O127"/>
  <c r="P127"/>
  <c r="Q127"/>
  <c r="R127"/>
  <c r="S127"/>
  <c r="U127"/>
  <c r="G125"/>
  <c r="H125"/>
  <c r="I125"/>
  <c r="J125"/>
  <c r="K125"/>
  <c r="L125"/>
  <c r="M125"/>
  <c r="N125"/>
  <c r="O125"/>
  <c r="P125"/>
  <c r="Q125"/>
  <c r="R125"/>
  <c r="S125"/>
  <c r="U125"/>
  <c r="W95"/>
  <c r="T114"/>
  <c r="T113" s="1"/>
  <c r="T115"/>
  <c r="F115" s="1"/>
  <c r="V115" s="1"/>
  <c r="T117"/>
  <c r="G85"/>
  <c r="H85"/>
  <c r="I85"/>
  <c r="J85"/>
  <c r="K85"/>
  <c r="L85"/>
  <c r="M85"/>
  <c r="N85"/>
  <c r="O85"/>
  <c r="P85"/>
  <c r="Q85"/>
  <c r="R85"/>
  <c r="S85"/>
  <c r="U85"/>
  <c r="T54"/>
  <c r="F54" s="1"/>
  <c r="V54" s="1"/>
  <c r="T53"/>
  <c r="W52"/>
  <c r="T13"/>
  <c r="F13" s="1"/>
  <c r="V13" s="1"/>
  <c r="T12"/>
  <c r="G10"/>
  <c r="H10"/>
  <c r="I10"/>
  <c r="J10"/>
  <c r="K10"/>
  <c r="L10"/>
  <c r="M10"/>
  <c r="N10"/>
  <c r="O10"/>
  <c r="P10"/>
  <c r="Q10"/>
  <c r="R10"/>
  <c r="S10"/>
  <c r="U10"/>
  <c r="E10"/>
  <c r="T149"/>
  <c r="T147" s="1"/>
  <c r="T142" s="1"/>
  <c r="T199"/>
  <c r="T198" s="1"/>
  <c r="T172"/>
  <c r="T171" s="1"/>
  <c r="T165"/>
  <c r="F165" s="1"/>
  <c r="V165" s="1"/>
  <c r="T164"/>
  <c r="F164" s="1"/>
  <c r="G163"/>
  <c r="H163"/>
  <c r="I163"/>
  <c r="J163"/>
  <c r="K163"/>
  <c r="L163"/>
  <c r="M163"/>
  <c r="N163"/>
  <c r="O163"/>
  <c r="P163"/>
  <c r="Q163"/>
  <c r="R163"/>
  <c r="S163"/>
  <c r="U163"/>
  <c r="E163"/>
  <c r="T162"/>
  <c r="F162" s="1"/>
  <c r="G161"/>
  <c r="H161"/>
  <c r="I161"/>
  <c r="J161"/>
  <c r="K161"/>
  <c r="L161"/>
  <c r="M161"/>
  <c r="N161"/>
  <c r="O161"/>
  <c r="P161"/>
  <c r="Q161"/>
  <c r="R161"/>
  <c r="S161"/>
  <c r="U161"/>
  <c r="E161"/>
  <c r="G242"/>
  <c r="G241" s="1"/>
  <c r="H242"/>
  <c r="H241" s="1"/>
  <c r="I242"/>
  <c r="I241" s="1"/>
  <c r="J242"/>
  <c r="J241" s="1"/>
  <c r="K242"/>
  <c r="K241" s="1"/>
  <c r="L242"/>
  <c r="L241" s="1"/>
  <c r="M242"/>
  <c r="M241" s="1"/>
  <c r="N242"/>
  <c r="N241" s="1"/>
  <c r="O242"/>
  <c r="O241" s="1"/>
  <c r="P242"/>
  <c r="P241" s="1"/>
  <c r="Q242"/>
  <c r="Q241" s="1"/>
  <c r="R242"/>
  <c r="R241" s="1"/>
  <c r="S242"/>
  <c r="S241" s="1"/>
  <c r="U242"/>
  <c r="U241" s="1"/>
  <c r="E242"/>
  <c r="E241" s="1"/>
  <c r="T228"/>
  <c r="E227"/>
  <c r="G225"/>
  <c r="H225"/>
  <c r="I225"/>
  <c r="J225"/>
  <c r="K225"/>
  <c r="L225"/>
  <c r="M225"/>
  <c r="N225"/>
  <c r="O225"/>
  <c r="P225"/>
  <c r="Q225"/>
  <c r="R225"/>
  <c r="S225"/>
  <c r="U225"/>
  <c r="T226"/>
  <c r="F226" s="1"/>
  <c r="V226" s="1"/>
  <c r="V225" s="1"/>
  <c r="E225"/>
  <c r="E160" s="1"/>
  <c r="T170"/>
  <c r="F170" s="1"/>
  <c r="G169"/>
  <c r="H169"/>
  <c r="I169"/>
  <c r="J169"/>
  <c r="K169"/>
  <c r="L169"/>
  <c r="M169"/>
  <c r="N169"/>
  <c r="O169"/>
  <c r="P169"/>
  <c r="Q169"/>
  <c r="R169"/>
  <c r="S169"/>
  <c r="U169"/>
  <c r="E169"/>
  <c r="F97"/>
  <c r="G44"/>
  <c r="G43" s="1"/>
  <c r="H44"/>
  <c r="H43" s="1"/>
  <c r="I44"/>
  <c r="I43" s="1"/>
  <c r="J44"/>
  <c r="J43" s="1"/>
  <c r="K44"/>
  <c r="K43" s="1"/>
  <c r="L44"/>
  <c r="L43" s="1"/>
  <c r="M44"/>
  <c r="M43" s="1"/>
  <c r="N44"/>
  <c r="N43" s="1"/>
  <c r="O44"/>
  <c r="O43" s="1"/>
  <c r="P44"/>
  <c r="P43" s="1"/>
  <c r="Q44"/>
  <c r="Q43" s="1"/>
  <c r="R44"/>
  <c r="R43" s="1"/>
  <c r="S44"/>
  <c r="S43" s="1"/>
  <c r="U44"/>
  <c r="U43" s="1"/>
  <c r="T45"/>
  <c r="F45" s="1"/>
  <c r="T68"/>
  <c r="F68" s="1"/>
  <c r="T86"/>
  <c r="F86" s="1"/>
  <c r="T87"/>
  <c r="F87" s="1"/>
  <c r="V87" s="1"/>
  <c r="T108"/>
  <c r="T243"/>
  <c r="T69"/>
  <c r="F69" s="1"/>
  <c r="V69" s="1"/>
  <c r="T65"/>
  <c r="F65" s="1"/>
  <c r="V65" s="1"/>
  <c r="T66"/>
  <c r="F66" s="1"/>
  <c r="V66" s="1"/>
  <c r="T67"/>
  <c r="F67" s="1"/>
  <c r="V67" s="1"/>
  <c r="T88"/>
  <c r="F88" s="1"/>
  <c r="V88" s="1"/>
  <c r="T89"/>
  <c r="F89" s="1"/>
  <c r="V89" s="1"/>
  <c r="T100"/>
  <c r="F172"/>
  <c r="F171" s="1"/>
  <c r="F181"/>
  <c r="V181"/>
  <c r="Q246" l="1"/>
  <c r="K246"/>
  <c r="G246"/>
  <c r="S246"/>
  <c r="O246"/>
  <c r="M246"/>
  <c r="I246"/>
  <c r="R246"/>
  <c r="P246"/>
  <c r="N246"/>
  <c r="L246"/>
  <c r="J246"/>
  <c r="H246"/>
  <c r="U246"/>
  <c r="V209"/>
  <c r="R124"/>
  <c r="F77"/>
  <c r="F76" s="1"/>
  <c r="T76"/>
  <c r="W127"/>
  <c r="F228"/>
  <c r="F227" s="1"/>
  <c r="T227"/>
  <c r="T160" s="1"/>
  <c r="V97"/>
  <c r="W125"/>
  <c r="W129"/>
  <c r="F12"/>
  <c r="T11"/>
  <c r="T10" s="1"/>
  <c r="W160"/>
  <c r="Q124"/>
  <c r="M124"/>
  <c r="T182"/>
  <c r="W122"/>
  <c r="F187"/>
  <c r="W145"/>
  <c r="W142"/>
  <c r="W132"/>
  <c r="F117"/>
  <c r="V117" s="1"/>
  <c r="T116"/>
  <c r="T107"/>
  <c r="T84" s="1"/>
  <c r="W169"/>
  <c r="W161"/>
  <c r="W163"/>
  <c r="W182"/>
  <c r="W181"/>
  <c r="F184"/>
  <c r="V184" s="1"/>
  <c r="W166"/>
  <c r="F180"/>
  <c r="F179" s="1"/>
  <c r="T179"/>
  <c r="T161"/>
  <c r="W171"/>
  <c r="F149"/>
  <c r="F147" s="1"/>
  <c r="F142" s="1"/>
  <c r="F139"/>
  <c r="F138" s="1"/>
  <c r="F135"/>
  <c r="T134"/>
  <c r="T132" s="1"/>
  <c r="W110"/>
  <c r="F114"/>
  <c r="F113" s="1"/>
  <c r="F101"/>
  <c r="F100" s="1"/>
  <c r="H124"/>
  <c r="F91"/>
  <c r="F90" s="1"/>
  <c r="W64"/>
  <c r="T169"/>
  <c r="W225"/>
  <c r="F185"/>
  <c r="V185" s="1"/>
  <c r="I124"/>
  <c r="F188"/>
  <c r="V188" s="1"/>
  <c r="F183"/>
  <c r="J124"/>
  <c r="T127"/>
  <c r="F127" s="1"/>
  <c r="T125"/>
  <c r="F125" s="1"/>
  <c r="T129"/>
  <c r="F129" s="1"/>
  <c r="N124"/>
  <c r="K124"/>
  <c r="V172"/>
  <c r="V171" s="1"/>
  <c r="G124"/>
  <c r="T242"/>
  <c r="T241" s="1"/>
  <c r="F243"/>
  <c r="F146"/>
  <c r="F145" s="1"/>
  <c r="T145"/>
  <c r="W44"/>
  <c r="W136"/>
  <c r="F108"/>
  <c r="F107" s="1"/>
  <c r="F53"/>
  <c r="F52" s="1"/>
  <c r="T52"/>
  <c r="F47"/>
  <c r="F46" s="1"/>
  <c r="F30"/>
  <c r="P124"/>
  <c r="L124"/>
  <c r="S124"/>
  <c r="O124"/>
  <c r="W227"/>
  <c r="F33"/>
  <c r="G42"/>
  <c r="V99"/>
  <c r="T225"/>
  <c r="V77"/>
  <c r="V76" s="1"/>
  <c r="E124"/>
  <c r="U42"/>
  <c r="W242"/>
  <c r="W147"/>
  <c r="T166"/>
  <c r="W11"/>
  <c r="W10" s="1"/>
  <c r="T163"/>
  <c r="F199"/>
  <c r="U124"/>
  <c r="T44"/>
  <c r="Q42"/>
  <c r="O42"/>
  <c r="I42"/>
  <c r="V167"/>
  <c r="V166" s="1"/>
  <c r="F166"/>
  <c r="H42"/>
  <c r="F123"/>
  <c r="F96"/>
  <c r="F95" s="1"/>
  <c r="F225"/>
  <c r="V45"/>
  <c r="V44" s="1"/>
  <c r="F44"/>
  <c r="V27"/>
  <c r="R42"/>
  <c r="P42"/>
  <c r="J42"/>
  <c r="V68"/>
  <c r="F163"/>
  <c r="V164"/>
  <c r="V163" s="1"/>
  <c r="V128"/>
  <c r="V127" s="1"/>
  <c r="W241"/>
  <c r="N42"/>
  <c r="L42"/>
  <c r="E42"/>
  <c r="S42"/>
  <c r="M42"/>
  <c r="K42"/>
  <c r="V126"/>
  <c r="V125" s="1"/>
  <c r="V86"/>
  <c r="V85" s="1"/>
  <c r="F85"/>
  <c r="V170"/>
  <c r="V169" s="1"/>
  <c r="F169"/>
  <c r="F161"/>
  <c r="V162"/>
  <c r="V161" s="1"/>
  <c r="V130"/>
  <c r="V129" s="1"/>
  <c r="V109"/>
  <c r="T85"/>
  <c r="F186" l="1"/>
  <c r="F160" s="1"/>
  <c r="V228"/>
  <c r="V227" s="1"/>
  <c r="F84"/>
  <c r="V114"/>
  <c r="V113" s="1"/>
  <c r="V139"/>
  <c r="V138" s="1"/>
  <c r="V53"/>
  <c r="V52" s="1"/>
  <c r="V180"/>
  <c r="V179" s="1"/>
  <c r="V12"/>
  <c r="V11" s="1"/>
  <c r="V10" s="1"/>
  <c r="F11"/>
  <c r="F10" s="1"/>
  <c r="W124"/>
  <c r="F134"/>
  <c r="F132" s="1"/>
  <c r="V135"/>
  <c r="V134" s="1"/>
  <c r="F182"/>
  <c r="V187"/>
  <c r="V186" s="1"/>
  <c r="F116"/>
  <c r="V146"/>
  <c r="V145" s="1"/>
  <c r="V199"/>
  <c r="V198" s="1"/>
  <c r="F198"/>
  <c r="V149"/>
  <c r="V147" s="1"/>
  <c r="V142" s="1"/>
  <c r="V101"/>
  <c r="V100" s="1"/>
  <c r="V91"/>
  <c r="V90" s="1"/>
  <c r="L247"/>
  <c r="L248" s="1"/>
  <c r="P247"/>
  <c r="P248" s="1"/>
  <c r="M247"/>
  <c r="M248" s="1"/>
  <c r="Q247"/>
  <c r="Q248" s="1"/>
  <c r="J247"/>
  <c r="J248" s="1"/>
  <c r="O247"/>
  <c r="O248" s="1"/>
  <c r="S247"/>
  <c r="S248" s="1"/>
  <c r="N247"/>
  <c r="N248" s="1"/>
  <c r="R247"/>
  <c r="R248" s="1"/>
  <c r="E246"/>
  <c r="E247" s="1"/>
  <c r="E248" s="1"/>
  <c r="K247"/>
  <c r="K248" s="1"/>
  <c r="I247"/>
  <c r="I248" s="1"/>
  <c r="W43"/>
  <c r="V183"/>
  <c r="V182" s="1"/>
  <c r="T124"/>
  <c r="F124" s="1"/>
  <c r="F242"/>
  <c r="F241" s="1"/>
  <c r="V243"/>
  <c r="V242" s="1"/>
  <c r="V241" s="1"/>
  <c r="T42"/>
  <c r="V47"/>
  <c r="V46" s="1"/>
  <c r="V108"/>
  <c r="V107" s="1"/>
  <c r="V96"/>
  <c r="V95" s="1"/>
  <c r="V30"/>
  <c r="F26"/>
  <c r="V33"/>
  <c r="W42"/>
  <c r="W84"/>
  <c r="V123"/>
  <c r="V122" s="1"/>
  <c r="V118" s="1"/>
  <c r="F122"/>
  <c r="F118" s="1"/>
  <c r="V124"/>
  <c r="V160" l="1"/>
  <c r="V132"/>
  <c r="V84"/>
  <c r="V116"/>
  <c r="F42"/>
  <c r="V26"/>
  <c r="W121" l="1"/>
  <c r="V42"/>
  <c r="T70"/>
  <c r="T64" l="1"/>
  <c r="W120"/>
  <c r="F70"/>
  <c r="F64" s="1"/>
  <c r="T43" l="1"/>
  <c r="T246" s="1"/>
  <c r="F43"/>
  <c r="F246" s="1"/>
  <c r="W119"/>
  <c r="V70"/>
  <c r="V64" l="1"/>
  <c r="W118"/>
  <c r="G247"/>
  <c r="G248" s="1"/>
  <c r="H247"/>
  <c r="H248" s="1"/>
  <c r="V43" l="1"/>
  <c r="V246" s="1"/>
  <c r="W246"/>
  <c r="U247"/>
  <c r="T247"/>
  <c r="T248" s="1"/>
  <c r="F247"/>
  <c r="F248" s="1"/>
  <c r="W247" l="1"/>
  <c r="U248"/>
  <c r="W248" s="1"/>
  <c r="V247"/>
  <c r="V248" s="1"/>
</calcChain>
</file>

<file path=xl/sharedStrings.xml><?xml version="1.0" encoding="utf-8"?>
<sst xmlns="http://schemas.openxmlformats.org/spreadsheetml/2006/main" count="364" uniqueCount="211">
  <si>
    <t>Капітальний ремонт інших об’єктів</t>
  </si>
  <si>
    <t>Придбання обладнання і предметів довгострокового користування</t>
  </si>
  <si>
    <t xml:space="preserve"> </t>
  </si>
  <si>
    <t>№ п/п</t>
  </si>
  <si>
    <t>Кап. ремонт інших об’єктів</t>
  </si>
  <si>
    <t xml:space="preserve"> Капітальний ремонт інформаційно-аналітичного центру</t>
  </si>
  <si>
    <t xml:space="preserve"> Капітальний ремонт неврологічного відділення</t>
  </si>
  <si>
    <t>Кап ремонт інших об’єктів</t>
  </si>
  <si>
    <t>,</t>
  </si>
  <si>
    <t>ЗАЛИШОК ЛІМІТУ</t>
  </si>
  <si>
    <t>3132</t>
  </si>
  <si>
    <t>3110</t>
  </si>
  <si>
    <t xml:space="preserve"> Кап.рем.головного корпусу ЦМЛ. В т.ч.ПВР</t>
  </si>
  <si>
    <t>Всього бюджет розвитку</t>
  </si>
  <si>
    <t>Всього передані кошти</t>
  </si>
  <si>
    <t>Разом бюджет розвитку</t>
  </si>
  <si>
    <t>Дослідження і розробки, окремі заходи розвитку по реалізації державних (регіональних) програм</t>
  </si>
  <si>
    <t>Капітальний  ремонт опалювальної системи ДНЗ №25 вт.ч. ПВР</t>
  </si>
  <si>
    <t>3210</t>
  </si>
  <si>
    <t>12</t>
  </si>
  <si>
    <t>3142</t>
  </si>
  <si>
    <t>02</t>
  </si>
  <si>
    <t>Керівництво і управління у відповідній сфері у містах (місті Києві), селищах, селах, об’єднаних територіальних громадах</t>
  </si>
  <si>
    <t>Проведення експертної грошової оцінки земельної ділянки чи права на неї</t>
  </si>
  <si>
    <t>06</t>
  </si>
  <si>
    <t>08</t>
  </si>
  <si>
    <t>Відділ з питань фізичної культури та спорту Ніжинської міської ради</t>
  </si>
  <si>
    <t>Капітальне будівництво (придбання) інших об'єктів</t>
  </si>
  <si>
    <t>Капітальний ремонт інших об'єктів</t>
  </si>
  <si>
    <t>150101         1217325</t>
  </si>
  <si>
    <t>Будівництво споруд, установ та закладів фізичної культури і спорту</t>
  </si>
  <si>
    <t>Співфінансування інвестиційних проектів, що реалізуються за рахунок коштів державного фонду регіонального розвитку</t>
  </si>
  <si>
    <t>150122      1217363</t>
  </si>
  <si>
    <t>% виконання</t>
  </si>
  <si>
    <t>Управління освіти міської ради</t>
  </si>
  <si>
    <t>0617640</t>
  </si>
  <si>
    <t>Заходи з енергозбереження</t>
  </si>
  <si>
    <t>Управління житлово-комунального господарства та будівництва Ніжинської міської ради</t>
  </si>
  <si>
    <t>1217330</t>
  </si>
  <si>
    <t>Будівництво інших об’єктів комунальної власносності</t>
  </si>
  <si>
    <t>Реконструкція та реставрація інших об’єктів</t>
  </si>
  <si>
    <t>0212030</t>
  </si>
  <si>
    <t>Лікарсько-акушерська допомога вагітним, породіллям</t>
  </si>
  <si>
    <t xml:space="preserve">Капітальні трансферти підприємствам (установам, організаціям) </t>
  </si>
  <si>
    <t>Придбання житла для окремих категорій населення відповідно до законодавства</t>
  </si>
  <si>
    <t xml:space="preserve">Придбання обладнання і предметів довгострокового користування </t>
  </si>
  <si>
    <t>1115061</t>
  </si>
  <si>
    <t>Забезпечення діяльності місцевих центрів фізичного здоров’я населення "Спорт для всіх " та проведення фізкультурно-масових заходів серед населення регіону</t>
  </si>
  <si>
    <t>3710160</t>
  </si>
  <si>
    <t>3122</t>
  </si>
  <si>
    <t>Капітальне будівництво (придбання) інших об’єктів</t>
  </si>
  <si>
    <t>Багатопрофільна стаціонарна медична допомога населенню</t>
  </si>
  <si>
    <t>Проведення навчально-тренувальних зборіві змаганьз алімп.видів спорту</t>
  </si>
  <si>
    <t>0212010</t>
  </si>
  <si>
    <t>Забезпечення діяльності бібліотек</t>
  </si>
  <si>
    <t xml:space="preserve"> Надання дошкільної освiти</t>
  </si>
  <si>
    <t>0216082</t>
  </si>
  <si>
    <t>0213241</t>
  </si>
  <si>
    <t>Забезпечення діяльності інших закладів у сфері соціального захисту і соціального забезпечення</t>
  </si>
  <si>
    <t>Розроблення схем планування та забудови територій (містобудівна документація)</t>
  </si>
  <si>
    <t>0217350</t>
  </si>
  <si>
    <t>Внески до статутного капіталу суб’єктів господарювання</t>
  </si>
  <si>
    <t>3100000</t>
  </si>
  <si>
    <t>3117650</t>
  </si>
  <si>
    <t>Утримання та розвиток автомобільних доріг загального користування та дорожньої інфраструктури за рахунок коштів місцевого бюджету</t>
  </si>
  <si>
    <t>РОЗПОДIЛ</t>
  </si>
  <si>
    <t xml:space="preserve">  0210160</t>
  </si>
  <si>
    <t>0213133</t>
  </si>
  <si>
    <t>Інші заходи та заклади молодіжної політики</t>
  </si>
  <si>
    <t>0217520</t>
  </si>
  <si>
    <t>Реалізація Національної програми інформатизації</t>
  </si>
  <si>
    <t>Упрівління освіти міської ради</t>
  </si>
  <si>
    <t>0817520</t>
  </si>
  <si>
    <t>Програма інформатизації діяльності Управління культури і туризму Ніжинської міської ради  Чернігівської області на 2020-2022роки</t>
  </si>
  <si>
    <t>Міська цільова програма підтримки об’єднань співвласників багатоквартирних  будинків  Ніжинської міської ОТГ,  щодо проведення енергоефективних заходів на 2020 рік</t>
  </si>
  <si>
    <t>3117520</t>
  </si>
  <si>
    <t>Програма інформатизації діяльності Управління комунального майна та земельних відносин Ніжинської міської ради  Чернігівської області на 2020-2022роки</t>
  </si>
  <si>
    <t>Програма інформатизації діяльності фінансового управління Ніжинської міської ради на 2020-2022роки</t>
  </si>
  <si>
    <t xml:space="preserve">Видатків на поточний рік </t>
  </si>
  <si>
    <t>Програма інформатизації діяльності Управління освіти Ніжинської міської ради на 2020-2022роки</t>
  </si>
  <si>
    <t>2281</t>
  </si>
  <si>
    <t>Будів.інших об’єктів  комунальної власності.</t>
  </si>
  <si>
    <t>Капітальне будівництва (придбання) житла</t>
  </si>
  <si>
    <t xml:space="preserve">                                        0611021</t>
  </si>
  <si>
    <t xml:space="preserve">Надання загальної середньої освіти закладами загальної середньої освіти </t>
  </si>
  <si>
    <t>Капітальний ремонт віконних блоків із заміною їх на металопластикові у приміщенні Територіального центру по вул. Шевченка,99Є у м.Ніжині Чернігівської області в т.ч. ПВР</t>
  </si>
  <si>
    <t>Забез.діяльності палаців і будинків культури, клубів, центр.дозв.та інших клуб.закладів</t>
  </si>
  <si>
    <t xml:space="preserve">Надання спеціальної освіти мистецьким школам  </t>
  </si>
  <si>
    <t>Керівництво і управління у відповідній сфері у містах (місті Києві), селищах, селах, територіальних громадах</t>
  </si>
  <si>
    <t>Будівництво системи передачі даних та відеоспостереження м. Ніжин, Чернігівської обл.в т.ч. ПКД</t>
  </si>
  <si>
    <t>Реконструкція скверу Б.Хмельницького, в т.ч. ПКД</t>
  </si>
  <si>
    <t>Капітальний ремонт дороги по вул. Богушевича в м. Ніжин, Чернігівської обл., в т.ч. ПКД</t>
  </si>
  <si>
    <t>3110160</t>
  </si>
  <si>
    <t>Придбання кондиціонерів 2 шт</t>
  </si>
  <si>
    <t>3117660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</si>
  <si>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</si>
  <si>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коштiв бюджету розвитку бюджету  Ніжинської міської ТГ на здiйснення заходiв на будiвництво, реконструкцію i реставрацiю, капітальний ремонт об’єктів виробничої, комунiкацiйної та соцiальної iнфраструктури за об'єктами капітальних вкладень бюджету Ніжинської міської ТГ у розрізі інвестиційних проектів</t>
  </si>
  <si>
    <t>у 2022 році</t>
  </si>
  <si>
    <t>Найменування інвестиційного проекту</t>
  </si>
  <si>
    <t>Найменування бюджетної програми згідно з Типовою програмною класифікацією видатків та кредитування місцевого бюджету</t>
  </si>
  <si>
    <t>Найменування головного розпорядника коштів місцевого бюджету/ відповідального виконавця</t>
  </si>
  <si>
    <t>Профінансовано  з початку року</t>
  </si>
  <si>
    <t>Будів.інших об’єктів  комунальної власності</t>
  </si>
  <si>
    <t>Виконавчий комітет  міської ради</t>
  </si>
  <si>
    <t xml:space="preserve">Міська програма утримання та забезпечення діяльності КЗ Ніжинський міський молодіжний центр Ніжинської міської ради на 2019-2022роки </t>
  </si>
  <si>
    <t>Фінансова підтримка засобів масової інформації</t>
  </si>
  <si>
    <t xml:space="preserve">Програма  забезпечення  діяльності  комунального підприємства  «Ніжин  ФМ»  Ніжинської  міської  ради  Чернігівської  області на 2022рік </t>
  </si>
  <si>
    <t>Капітальний ремонт даху ЗОШ № 15, в т.ч. ПКД</t>
  </si>
  <si>
    <t>Капітальний ремонт даху ННВК №16, в т.ч. ПКД</t>
  </si>
  <si>
    <t>0611070</t>
  </si>
  <si>
    <t>Надання позашкільної освіти закладам позашкільної освіти,заходи із позашкільної роботи з дітьми</t>
  </si>
  <si>
    <t>Забезпечення діяльності інших закладів освіти</t>
  </si>
  <si>
    <t>Капітальний ремонт фасаду приміщення за адр.м.Ніжин вул.Яворського,б.7,  в т.ч. ПВР</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</si>
  <si>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</si>
  <si>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на 2022рік</t>
  </si>
  <si>
    <t xml:space="preserve">Управління соціального захисту населення міської ради </t>
  </si>
  <si>
    <t>0813104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</si>
  <si>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</si>
  <si>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Капітальний ремонт туалетних кімнат у приміщенні Територіального центру по вул. Шеченка,99-Є у м. Ніжин Чернігівської обл, в т.ч.ПКД</t>
  </si>
  <si>
    <t>Програма інформатизації діяльності Управління соціального захисту населення Ніжинської міської ради  Чернігівської області на 2020-2022роки, в т.ч.  НЦСССДМ-25,0 тис.грн</t>
  </si>
  <si>
    <t>Управління культури і туризму  Ніжинської міської ради</t>
  </si>
  <si>
    <t>Інтерактивна дошка для ДХШ,комплект звукопідсилюючої апаратури для "Української світлиці" ДХШ</t>
  </si>
  <si>
    <t>Придбання вітчизняної та зарубіжної книжкової продукції для бібліотек</t>
  </si>
  <si>
    <t>Світлодіодні прожектори 2шт</t>
  </si>
  <si>
    <t>Капітальний ремонт системи опалення в адмінбудівлі  з заміною котла, в т.ч. ПКД</t>
  </si>
  <si>
    <t>Капітальний ремонт боксерського залу за адр.вул. Прилуцька,156, в т. ч. ПКД</t>
  </si>
  <si>
    <t>Управління житлово-комун.господарства та будівництва Ніжинської міської ради</t>
  </si>
  <si>
    <t>Експлуатація та технічне обслуговування житлового фонду</t>
  </si>
  <si>
    <t>Капітальний ремонт житлового фонду (приміщень)</t>
  </si>
  <si>
    <t>Капітальний ремонт житлового фонду(приміщень)</t>
  </si>
  <si>
    <t>Організація благоустрою населених пунктів</t>
  </si>
  <si>
    <t>Придбання багаторічних рослин</t>
  </si>
  <si>
    <t>Артезіанська свердловина по вул. Червонокозача,5 м.Ніжин Чернігівської області-будівництво</t>
  </si>
  <si>
    <t>Будівництво системи передачі даних та відеоспостереження м. Ніжин, Чернігівської обл.,в т.ч. ПКД</t>
  </si>
  <si>
    <t>Будівництво ФОК з басейнами (типової будівлі басейну "Н2О-Classic") по вул.Незалежності, м.Ніжин, Чернігівська обл., в т.ч.ПВР</t>
  </si>
  <si>
    <t>Будівництво протипожежного водопостачання до полігону ТПВ по вул. Прилуцька з підключенням до існуючої мережі водопостачання міста, в т. ч. ПКД</t>
  </si>
  <si>
    <t>Реконструкція парку ім. Т. Шевченко, в т.ч. ПКД</t>
  </si>
  <si>
    <t>Реконструкція скверу Героям Крут, в т.ч. ПКД</t>
  </si>
  <si>
    <t>Реконструкція КНС біля р.Остер по вул. Набережна в м.Ніжин Чернігівської обл.</t>
  </si>
  <si>
    <t>Реконструкція самопливного колектору по вул.Шевченка та вул.Синяківська в м.Ніжин Чернігівської обл., в т.ч.ПКД</t>
  </si>
  <si>
    <t>Капітальний ремонт дороги по вул.Незалежності на ділянці від вул.Синіківська до вул.Генерала Корчагіна м.Ніжин, в т.ч.ПКД</t>
  </si>
  <si>
    <t xml:space="preserve">Капітальний ремонт дороги по вул.Сакко і Ванцетті м.Ніжин,в т.ч.ПКД </t>
  </si>
  <si>
    <t xml:space="preserve">Капітальний ремонт пішохідної зони між проїжджими частинами вул.Шевченка на ділянці від  вул.Козача до вул.Синяківська в м.Ніжин, Чернігівської обл., в т.ч ПКД                                                                                                    </t>
  </si>
  <si>
    <t xml:space="preserve">Капітальний ремонт пішохідної частини тротуару біля будинку №11 по вул.Шевченка в м.Ніжин, Чернігівської обл., в т.ч ПКД                                                                                                    </t>
  </si>
  <si>
    <t>Капітальний ремонт дороги вул.Гоголя м.Ніжин, Чернігівської обл., в т.ч. ПКД</t>
  </si>
  <si>
    <t>Капітальний ремонт тротуарів (вул.Овдіївська, Шевченка, Московська, Синяківська), в т.ч. ПКД</t>
  </si>
  <si>
    <t>Програма  інформатизації діяльності Управління житлово-комунального господарства та будівництва Ніжинської міської ради Чернігівської області на 2020-2022 роки</t>
  </si>
  <si>
    <t>Капітальний ремонт даху приміщення по вул. Овдіївська,5, вт.ч. ПКД</t>
  </si>
  <si>
    <t>Міська програма реалізації повноважень міської ради у галузі земельних відносин на 2022рік</t>
  </si>
  <si>
    <t>Міська програма реалізації повноважень міської ради у галузі земельних відносин на 2022 рік</t>
  </si>
  <si>
    <t>Придбання техніки</t>
  </si>
  <si>
    <t>Фінансове управління Ніжинської міської ради</t>
  </si>
  <si>
    <t>Управління комунального майна та земельних відносин Ніжинської міської ради</t>
  </si>
  <si>
    <t>Субвенції з ДБ</t>
  </si>
  <si>
    <t>Бюджет розвитку без субвенцій</t>
  </si>
  <si>
    <t>освіта                                                  1200</t>
  </si>
  <si>
    <t>Проект переможець Громад.бюджету "Роболабораторія у Ніжинській гімназії №2"</t>
  </si>
  <si>
    <t>Проект переможець Громад.бюджету "Сучасний простір для гри в настінний теніс"</t>
  </si>
  <si>
    <t>1216030</t>
  </si>
  <si>
    <t xml:space="preserve">Капітальний ремонт огорожі скверу ім. М.Гоголя в т.ч ПКД  </t>
  </si>
  <si>
    <t>Субвенція з обласного бюджету на закупівлю опорними закладами охорони здоров’я послуг щодо проектування та встановлення кисневих станцій за рахунок відповідної субвенції з державного бюджету</t>
  </si>
  <si>
    <t>Заходи із запобігання та ліквідації надзвичайних ситуацій та наслідків стихійного лиха</t>
  </si>
  <si>
    <t xml:space="preserve">Міська цільова програма цивільного захисту м.Ніжина на 2022 рік </t>
  </si>
  <si>
    <t>Забезпечення діяльності ІРЦ за рахунок залишку коштів за освітньою субвенцією (крім залишку…</t>
  </si>
  <si>
    <t>Субвенціяз обласного бюджету на здійснення переданих видатків у сфері освіти за рахунок коштів освітньої субвенції ( корекційно-розвиваючий комплекс, дидактичні ігри та посібники, спорт.облад.,меблі та інше, ноутбуки для роботи фахівців)</t>
  </si>
  <si>
    <t>Співфінансування будівництва 5-ти спортивних майданчиків в розмірі 10% в рамках реалізації Програми Президента "Здорова Україна"</t>
  </si>
  <si>
    <t>Придбання автобусних зупинок 2 шт, елементів благоустрою,світлової вуличної гірлянди +49000грн,стели-вказівника "Ніжин" на вул. Челюскіна +49900грн</t>
  </si>
  <si>
    <t xml:space="preserve">Капітальний ремонт пішохідної зони між проїжджими частинами на ділянці від  площі ім. І Франка до вул.Козача в м.Ніжин, Чернігівської обл., в т.ч ПКД                                                                                                    </t>
  </si>
  <si>
    <t>Капітальний ремонт дороги по вул.Бобрицька м.Ніжин, Чернігівської обл., в т.ч. ПКД</t>
  </si>
  <si>
    <t>Програма розвитку цивільного захисту Ніжинської  територіальної громади на 2022 рік(придб.переносних електростанцій 2 шт-5 кВт, 1 шт-10кВт, бензорізу по бетону та металу,2 шт-генератори)</t>
  </si>
  <si>
    <t>освіта                                                  1154</t>
  </si>
  <si>
    <t>Виконком                                     2010</t>
  </si>
  <si>
    <t>Капітальний ремонт вхідних вузлів і віконних блоків у ЗОШ № 3 в т.ч. ПКД</t>
  </si>
  <si>
    <t>Реконструкція  парку ім. Т.Шевченко, в т.ч. ПКД</t>
  </si>
  <si>
    <t>Будівництво медичних установ та закладів</t>
  </si>
  <si>
    <t>МЦП співфінансування робіт з ремонту багатоквартирних житлових будинків Ніжинської міської територіальної громади на 2022 рік</t>
  </si>
  <si>
    <t>Заходи та роботи з територіальної оборони</t>
  </si>
  <si>
    <t xml:space="preserve">Капітальний ремонт пішохідної зони між проїжджими частинами на ділянці від  площі ім. І Франка до вул.Козача в м.Ніжин, Чернігівської обл., в т.ч ПКД    </t>
  </si>
  <si>
    <t xml:space="preserve">МЦП співфінансування робіт з ремонту та утримання фасадів багатоквартирних житлових будинків центральних вулиць та вулиць історичних частин м. Ніжина на 2022рік </t>
  </si>
  <si>
    <t>Будівництво каналізаційної мережі для підключення житлових будинків по вул.Глібова,5 (кв1,3,5), вул.Богушевича,6а (кв.1,2,4,5,6), вул. Богушевича,6(кв2,3)в м.Ніжин Чернігівської обл. ,в т.ч. ПКД</t>
  </si>
  <si>
    <t>Будівництво ЛЕП по вул.Арвата, Афганців, П.Морозова із встановленням КТП в м.Ніжин Чернігівської обл., в т.ч. ПВР</t>
  </si>
  <si>
    <t>Міська цільова програма оснащення медичною технікою та виробами медичного призначення на 2022-2024 рр.(портативний ультразвуковий апарат, набор для лапороскопічних операцій з електрохірургічною системою, коагулометр напівавтоматичний, комплекс електроенцефалографічний))</t>
  </si>
  <si>
    <t>Міська цільова Програма фінансової підтримки КНП«Ніжинська центральна міська лікарня ім.М.Галицького» на 2022р.( кап.рем. приміщення під ПЛР лабораторію в т.ч. ПКД)</t>
  </si>
  <si>
    <t>МЦП придбання у комунальну власність житла для надання у тимчасове користування особам, які постраждали від воєнної агресії російської федерації та залишилися без житла на 2022р.</t>
  </si>
  <si>
    <t>Комплексна програма заходів та робіт з територіальної оборони на 2022 рік</t>
  </si>
  <si>
    <t>0617520</t>
  </si>
  <si>
    <t>0611200</t>
  </si>
  <si>
    <t>0611154</t>
  </si>
  <si>
    <t>0611141</t>
  </si>
  <si>
    <t>0217322</t>
  </si>
  <si>
    <t>0218110</t>
  </si>
  <si>
    <t>0218240</t>
  </si>
  <si>
    <t>0218410</t>
  </si>
  <si>
    <t>Субвенція з обласного бюджету на здійснення переданих видатків у сфері освіти за рахунок коштів освітньої субвенції ( корекційно-розвиваючий комплекс, дидактичні ігри та посібники, спорт.облад.,меблі та інше, ноутбуки для роботи фахівців)</t>
  </si>
  <si>
    <t>Міська цільова програма  "Фінансова підтримка та розвиток  КНП "Ніжинський міський пологовий будинок на 2022р"(гематологічний аналізатор - 272,0 тис.грн., апарату електрохірургічного високочастотного 2 шт. - 61,9 тис.грн.</t>
  </si>
  <si>
    <t>0611010</t>
  </si>
  <si>
    <t>Придбання генераторів</t>
  </si>
  <si>
    <t>Генератор</t>
  </si>
  <si>
    <t>МЦП  "Фінансова підтримка та розвиток  КНП "Ніжинський міський пологовий будинок на 2022р "Встановлення дизельного генератора, який отриманий, як гуманітарна допомога за сприянням програми USIAD, виготовлений проект та кошторисна документація на реконструкцію системи електропостачання (встановлення ДЕС)</t>
  </si>
  <si>
    <t>профінансовано у грудні</t>
  </si>
  <si>
    <t>профінанс у грудні</t>
  </si>
  <si>
    <t>Програма інформатизації діяльності виконавчого комітету Ніжинської міської ради Чернігівської області на 2020-2022роки     (Забезпечення інтернет ресурсом (придбання старлінку) )</t>
  </si>
  <si>
    <t>Насос в газову котельню (1 шт.) для ЗОШ№6; генератори для ЗЗСО, тепловий лічильник для гімназії №17, котел для гімназії 13</t>
  </si>
  <si>
    <t>Придбання ЧПУ станка (верстат деревообробний фрезерний з ЧПУ, котел  для СЮТ)</t>
  </si>
  <si>
    <t>Придбання обладнання та предметів довгострокового користування, в т.ч. 160, 0 тис.грн.-  обладнання для захищеного конфідейційного каналу зв’язку для ЦНАП</t>
  </si>
  <si>
    <t xml:space="preserve">  </t>
  </si>
  <si>
    <t>профінансовано   січень-грудень</t>
  </si>
  <si>
    <t>Касові на 01.01.2023</t>
  </si>
  <si>
    <t>на 01.01.2023</t>
  </si>
  <si>
    <t>залишок субвенції повернуто в ДБ</t>
  </si>
  <si>
    <r>
      <t xml:space="preserve">МЦП "Розвитку та фінансової підтримки комунальних підприємств Ніжинської міської ТГ на 2022 рік"      </t>
    </r>
    <r>
      <rPr>
        <b/>
        <sz val="16"/>
        <color indexed="8"/>
        <rFont val="Times New Roman"/>
        <family val="1"/>
        <charset val="204"/>
      </rPr>
      <t>КП "НУВКГ- 27 129 047,00 грн</t>
    </r>
    <r>
      <rPr>
        <sz val="16"/>
        <color indexed="8"/>
        <rFont val="Times New Roman"/>
        <family val="1"/>
        <charset val="204"/>
      </rPr>
      <t xml:space="preserve">                                                                         -каналопромивальна машина - </t>
    </r>
    <r>
      <rPr>
        <b/>
        <sz val="16"/>
        <color indexed="8"/>
        <rFont val="Times New Roman"/>
        <family val="1"/>
        <charset val="204"/>
      </rPr>
      <t>2 700 000,00 грн;</t>
    </r>
    <r>
      <rPr>
        <sz val="16"/>
        <color indexed="8"/>
        <rFont val="Times New Roman"/>
        <family val="1"/>
        <charset val="204"/>
      </rPr>
      <t xml:space="preserve">                                                                                       - устан.2-х твердопаливних котлів на очисних спорудах - </t>
    </r>
    <r>
      <rPr>
        <b/>
        <sz val="16"/>
        <color indexed="8"/>
        <rFont val="Times New Roman"/>
        <family val="1"/>
        <charset val="204"/>
      </rPr>
      <t>197 900,00 грн</t>
    </r>
    <r>
      <rPr>
        <sz val="16"/>
        <color indexed="8"/>
        <rFont val="Times New Roman"/>
        <family val="1"/>
        <charset val="204"/>
      </rPr>
      <t xml:space="preserve">;                                                                                              -  автоматизація керування насосними агрегатами КНС "Набережна"- </t>
    </r>
    <r>
      <rPr>
        <b/>
        <sz val="16"/>
        <color indexed="8"/>
        <rFont val="Times New Roman"/>
        <family val="1"/>
        <charset val="204"/>
      </rPr>
      <t>44 990 грн;</t>
    </r>
    <r>
      <rPr>
        <sz val="16"/>
        <color indexed="8"/>
        <rFont val="Times New Roman"/>
        <family val="1"/>
        <charset val="204"/>
      </rPr>
      <t xml:space="preserve">                                                                                         - обладнання автоматичними компенсаторними установками ГКНС "Синяківська"- </t>
    </r>
    <r>
      <rPr>
        <b/>
        <sz val="16"/>
        <color indexed="8"/>
        <rFont val="Times New Roman"/>
        <family val="1"/>
        <charset val="204"/>
      </rPr>
      <t>23 072,04 грн;</t>
    </r>
    <r>
      <rPr>
        <sz val="16"/>
        <color indexed="8"/>
        <rFont val="Times New Roman"/>
        <family val="1"/>
        <charset val="204"/>
      </rPr>
      <t xml:space="preserve">                                                                                                                                                  - обладнання автоматичними компенсаторними установками  об’єкти Очисних споруд - </t>
    </r>
    <r>
      <rPr>
        <b/>
        <sz val="16"/>
        <color indexed="8"/>
        <rFont val="Times New Roman"/>
        <family val="1"/>
        <charset val="204"/>
      </rPr>
      <t>26 647,32 грн;</t>
    </r>
    <r>
      <rPr>
        <sz val="16"/>
        <color indexed="8"/>
        <rFont val="Times New Roman"/>
        <family val="1"/>
        <charset val="204"/>
      </rPr>
      <t xml:space="preserve">                                                                                                                                                      - трактор з відвалом для снігу,комунальною щіткою та роторною косаркою -                               </t>
    </r>
    <r>
      <rPr>
        <b/>
        <sz val="16"/>
        <color indexed="8"/>
        <rFont val="Times New Roman"/>
        <family val="1"/>
        <charset val="204"/>
      </rPr>
      <t>859 000,00 грн</t>
    </r>
    <r>
      <rPr>
        <sz val="16"/>
        <color indexed="8"/>
        <rFont val="Times New Roman"/>
        <family val="1"/>
        <charset val="204"/>
      </rPr>
      <t xml:space="preserve">;                                                                                                                                                                        - підмітальна машина 3 шт - </t>
    </r>
    <r>
      <rPr>
        <b/>
        <sz val="16"/>
        <color indexed="8"/>
        <rFont val="Times New Roman"/>
        <family val="1"/>
        <charset val="204"/>
      </rPr>
      <t xml:space="preserve">196 500,00 грн </t>
    </r>
    <r>
      <rPr>
        <sz val="16"/>
        <color indexed="8"/>
        <rFont val="Times New Roman"/>
        <family val="1"/>
        <charset val="204"/>
      </rPr>
      <t xml:space="preserve">;                                                                                                  - трактор LOVOL FT 504 2 шт - </t>
    </r>
    <r>
      <rPr>
        <b/>
        <sz val="16"/>
        <rFont val="Times New Roman"/>
        <family val="1"/>
        <charset val="204"/>
      </rPr>
      <t>1 517 000,00 грн</t>
    </r>
    <r>
      <rPr>
        <sz val="16"/>
        <color indexed="8"/>
        <rFont val="Times New Roman"/>
        <family val="1"/>
        <charset val="204"/>
      </rPr>
      <t xml:space="preserve">., навісне обладнання для нього : відвал  Залізний Лев Ловол 504 2 шт - </t>
    </r>
    <r>
      <rPr>
        <b/>
        <sz val="16"/>
        <color indexed="8"/>
        <rFont val="Times New Roman"/>
        <family val="1"/>
        <charset val="204"/>
      </rPr>
      <t>71 060,0</t>
    </r>
    <r>
      <rPr>
        <sz val="16"/>
        <color indexed="8"/>
        <rFont val="Times New Roman"/>
        <family val="1"/>
        <charset val="204"/>
      </rPr>
      <t xml:space="preserve"> грн., щітка комунальна Залізний Лев 2.0 2 шт- </t>
    </r>
    <r>
      <rPr>
        <b/>
        <sz val="16"/>
        <color indexed="8"/>
        <rFont val="Times New Roman"/>
        <family val="1"/>
        <charset val="204"/>
      </rPr>
      <t>137 000,00 грн</t>
    </r>
    <r>
      <rPr>
        <sz val="16"/>
        <color indexed="8"/>
        <rFont val="Times New Roman"/>
        <family val="1"/>
        <charset val="204"/>
      </rPr>
      <t xml:space="preserve">.;                                                                                                                                                                                         -косилка роторна КР - 1,35 - </t>
    </r>
    <r>
      <rPr>
        <b/>
        <sz val="16"/>
        <color indexed="8"/>
        <rFont val="Times New Roman"/>
        <family val="1"/>
        <charset val="204"/>
      </rPr>
      <t>55 000,00 грн</t>
    </r>
    <r>
      <rPr>
        <sz val="16"/>
        <color indexed="8"/>
        <rFont val="Times New Roman"/>
        <family val="1"/>
        <charset val="204"/>
      </rPr>
      <t>;                                                                                                                      - підмітальна машина TEXAS SmartSweep 800Е (3 шт.) -</t>
    </r>
    <r>
      <rPr>
        <b/>
        <sz val="16"/>
        <color indexed="8"/>
        <rFont val="Times New Roman"/>
        <family val="1"/>
        <charset val="204"/>
      </rPr>
      <t xml:space="preserve"> 216 000,00 грн.</t>
    </r>
    <r>
      <rPr>
        <sz val="16"/>
        <color indexed="8"/>
        <rFont val="Times New Roman"/>
        <family val="1"/>
        <charset val="204"/>
      </rPr>
      <t xml:space="preserve">;                                                                                                               - мотопомпа для сильно забрудненої води - </t>
    </r>
    <r>
      <rPr>
        <b/>
        <sz val="16"/>
        <color indexed="8"/>
        <rFont val="Times New Roman"/>
        <family val="1"/>
        <charset val="204"/>
      </rPr>
      <t>35 100,00 грн</t>
    </r>
    <r>
      <rPr>
        <sz val="16"/>
        <color indexed="8"/>
        <rFont val="Times New Roman"/>
        <family val="1"/>
        <charset val="204"/>
      </rPr>
      <t xml:space="preserve">;                                                                 - наріжчик швів бензиновий - </t>
    </r>
    <r>
      <rPr>
        <b/>
        <sz val="16"/>
        <color indexed="8"/>
        <rFont val="Times New Roman"/>
        <family val="1"/>
        <charset val="204"/>
      </rPr>
      <t xml:space="preserve">49 777,64 грн;     </t>
    </r>
    <r>
      <rPr>
        <sz val="16"/>
        <color indexed="8"/>
        <rFont val="Times New Roman"/>
        <family val="1"/>
        <charset val="204"/>
      </rPr>
      <t xml:space="preserve">                                                                                 - генератори -</t>
    </r>
    <r>
      <rPr>
        <b/>
        <sz val="16"/>
        <color indexed="8"/>
        <rFont val="Times New Roman"/>
        <family val="1"/>
        <charset val="204"/>
      </rPr>
      <t>21 000 000,00 грн.</t>
    </r>
  </si>
</sst>
</file>

<file path=xl/styles.xml><?xml version="1.0" encoding="utf-8"?>
<styleSheet xmlns="http://schemas.openxmlformats.org/spreadsheetml/2006/main">
  <numFmts count="3">
    <numFmt numFmtId="164" formatCode="0.0"/>
    <numFmt numFmtId="165" formatCode="0.000"/>
    <numFmt numFmtId="166" formatCode="#,##0.0"/>
  </numFmts>
  <fonts count="71">
    <font>
      <sz val="10"/>
      <name val="Arial Cyr"/>
      <charset val="204"/>
    </font>
    <font>
      <sz val="10"/>
      <name val="Arial Cyr"/>
      <charset val="204"/>
    </font>
    <font>
      <sz val="10"/>
      <name val="Times New Roman"/>
      <family val="1"/>
    </font>
    <font>
      <sz val="14"/>
      <name val="Times New Roman"/>
      <family val="1"/>
    </font>
    <font>
      <sz val="14"/>
      <name val="Arial Cyr"/>
      <family val="2"/>
      <charset val="204"/>
    </font>
    <font>
      <sz val="14"/>
      <name val="Arial Cyr"/>
      <charset val="204"/>
    </font>
    <font>
      <b/>
      <sz val="14"/>
      <name val="Times New Roman"/>
      <family val="1"/>
      <charset val="204"/>
    </font>
    <font>
      <b/>
      <sz val="16"/>
      <name val="Arial Cyr"/>
      <charset val="204"/>
    </font>
    <font>
      <b/>
      <sz val="16"/>
      <name val="Times New Roman"/>
      <family val="1"/>
      <charset val="204"/>
    </font>
    <font>
      <sz val="16"/>
      <name val="Times New Roman"/>
      <family val="1"/>
      <charset val="204"/>
    </font>
    <font>
      <sz val="16"/>
      <name val="Arial Cyr"/>
      <family val="2"/>
      <charset val="204"/>
    </font>
    <font>
      <sz val="16"/>
      <name val="Arial Cyr"/>
      <charset val="204"/>
    </font>
    <font>
      <sz val="12"/>
      <name val="Arial Cyr"/>
      <charset val="204"/>
    </font>
    <font>
      <b/>
      <sz val="12"/>
      <name val="Arial Cyr"/>
      <charset val="204"/>
    </font>
    <font>
      <b/>
      <sz val="12"/>
      <name val="Times New Roman"/>
      <family val="1"/>
      <charset val="204"/>
    </font>
    <font>
      <sz val="12"/>
      <name val="Times New Roman"/>
      <family val="1"/>
      <charset val="204"/>
    </font>
    <font>
      <sz val="14"/>
      <name val="Times New Roman"/>
      <family val="1"/>
      <charset val="204"/>
    </font>
    <font>
      <b/>
      <sz val="14"/>
      <name val="Arial Cyr"/>
      <charset val="204"/>
    </font>
    <font>
      <b/>
      <sz val="15"/>
      <name val="Times New Roman"/>
      <family val="1"/>
      <charset val="204"/>
    </font>
    <font>
      <sz val="16"/>
      <name val="Arial"/>
      <family val="2"/>
      <charset val="204"/>
    </font>
    <font>
      <i/>
      <sz val="11"/>
      <name val="Arial Cyr"/>
      <charset val="204"/>
    </font>
    <font>
      <sz val="11"/>
      <name val="Times New Roman"/>
      <family val="1"/>
      <charset val="204"/>
    </font>
    <font>
      <b/>
      <i/>
      <sz val="18"/>
      <name val="Arial Cyr"/>
      <charset val="204"/>
    </font>
    <font>
      <b/>
      <sz val="14"/>
      <color indexed="8"/>
      <name val="Times New Roman"/>
      <family val="1"/>
      <charset val="204"/>
    </font>
    <font>
      <sz val="16"/>
      <color indexed="8"/>
      <name val="Times New Roman"/>
      <family val="1"/>
      <charset val="204"/>
    </font>
    <font>
      <b/>
      <sz val="14"/>
      <color indexed="8"/>
      <name val="Arial Cyr"/>
      <charset val="204"/>
    </font>
    <font>
      <i/>
      <sz val="11"/>
      <color indexed="8"/>
      <name val="Arial Cyr"/>
      <charset val="204"/>
    </font>
    <font>
      <sz val="14"/>
      <color indexed="8"/>
      <name val="Arial Cyr"/>
      <charset val="204"/>
    </font>
    <font>
      <sz val="13"/>
      <name val="Arial Cyr"/>
      <charset val="204"/>
    </font>
    <font>
      <i/>
      <sz val="16"/>
      <name val="Arial Cyr"/>
      <charset val="204"/>
    </font>
    <font>
      <i/>
      <sz val="14"/>
      <name val="Arial Cyr"/>
      <charset val="204"/>
    </font>
    <font>
      <b/>
      <sz val="18"/>
      <name val="Times New Roman"/>
      <family val="1"/>
      <charset val="204"/>
    </font>
    <font>
      <sz val="20"/>
      <name val="Times New Roman"/>
      <family val="1"/>
      <charset val="204"/>
    </font>
    <font>
      <b/>
      <sz val="20"/>
      <name val="Times New Roman"/>
      <family val="1"/>
      <charset val="204"/>
    </font>
    <font>
      <sz val="20"/>
      <name val="Arial Cyr"/>
      <charset val="204"/>
    </font>
    <font>
      <sz val="18"/>
      <name val="Times New Roman"/>
      <family val="1"/>
      <charset val="204"/>
    </font>
    <font>
      <sz val="10"/>
      <color indexed="8"/>
      <name val="Arial"/>
      <family val="2"/>
      <charset val="204"/>
    </font>
    <font>
      <sz val="18"/>
      <color indexed="8"/>
      <name val="Times New Roman"/>
      <family val="1"/>
      <charset val="204"/>
    </font>
    <font>
      <b/>
      <sz val="12"/>
      <color indexed="8"/>
      <name val="Times New Roman"/>
      <family val="1"/>
      <charset val="204"/>
    </font>
    <font>
      <sz val="12"/>
      <color indexed="8"/>
      <name val="Times New Roman"/>
      <family val="1"/>
      <charset val="204"/>
    </font>
    <font>
      <b/>
      <sz val="18"/>
      <color indexed="8"/>
      <name val="Times New Roman"/>
      <family val="1"/>
      <charset val="204"/>
    </font>
    <font>
      <sz val="20"/>
      <color indexed="8"/>
      <name val="Times New Roman"/>
      <family val="1"/>
      <charset val="204"/>
    </font>
    <font>
      <b/>
      <sz val="18"/>
      <color indexed="8"/>
      <name val="Arial Cyr"/>
      <charset val="204"/>
    </font>
    <font>
      <b/>
      <sz val="18"/>
      <name val="Arial Cyr"/>
      <charset val="204"/>
    </font>
    <font>
      <b/>
      <sz val="16"/>
      <color indexed="8"/>
      <name val="Times New Roman"/>
      <family val="1"/>
      <charset val="204"/>
    </font>
    <font>
      <b/>
      <sz val="22"/>
      <name val="Times New Roman"/>
      <family val="1"/>
      <charset val="204"/>
    </font>
    <font>
      <b/>
      <sz val="20"/>
      <color indexed="8"/>
      <name val="Times New Roman"/>
      <family val="1"/>
      <charset val="204"/>
    </font>
    <font>
      <sz val="22"/>
      <color indexed="8"/>
      <name val="Times New Roman"/>
      <family val="1"/>
      <charset val="204"/>
    </font>
    <font>
      <sz val="20"/>
      <color rgb="FFFF0000"/>
      <name val="Arial Cyr"/>
      <charset val="204"/>
    </font>
    <font>
      <i/>
      <sz val="20"/>
      <name val="Arial Cyr"/>
      <charset val="204"/>
    </font>
    <font>
      <sz val="18"/>
      <name val="Arial Cyr"/>
      <charset val="204"/>
    </font>
    <font>
      <sz val="10"/>
      <color indexed="8"/>
      <name val="Times New Roman"/>
      <family val="1"/>
      <charset val="204"/>
    </font>
    <font>
      <sz val="10"/>
      <name val="Times New Roman"/>
      <family val="1"/>
      <charset val="204"/>
    </font>
    <font>
      <b/>
      <sz val="10"/>
      <color indexed="8"/>
      <name val="Times New Roman"/>
      <family val="1"/>
      <charset val="204"/>
    </font>
    <font>
      <b/>
      <sz val="20"/>
      <color theme="1"/>
      <name val="Times New Roman"/>
      <family val="1"/>
      <charset val="204"/>
    </font>
    <font>
      <sz val="11"/>
      <color indexed="8"/>
      <name val="Times New Roman"/>
      <family val="1"/>
      <charset val="204"/>
    </font>
    <font>
      <sz val="10"/>
      <color theme="1"/>
      <name val="Times New Roman"/>
      <family val="1"/>
      <charset val="204"/>
    </font>
    <font>
      <sz val="20"/>
      <color theme="1"/>
      <name val="Times New Roman"/>
      <family val="1"/>
      <charset val="204"/>
    </font>
    <font>
      <b/>
      <sz val="10"/>
      <color theme="1"/>
      <name val="Times New Roman"/>
      <family val="1"/>
      <charset val="204"/>
    </font>
    <font>
      <sz val="7"/>
      <color theme="1"/>
      <name val="Times New Roman"/>
      <family val="1"/>
      <charset val="204"/>
    </font>
    <font>
      <sz val="20"/>
      <color rgb="FF000000"/>
      <name val="Times New Roman"/>
      <family val="1"/>
      <charset val="204"/>
    </font>
    <font>
      <b/>
      <sz val="12"/>
      <color theme="1"/>
      <name val="Times New Roman"/>
      <family val="1"/>
      <charset val="204"/>
    </font>
    <font>
      <b/>
      <sz val="24"/>
      <name val="Times New Roman"/>
      <family val="1"/>
      <charset val="204"/>
    </font>
    <font>
      <b/>
      <sz val="14"/>
      <name val="Arial Cyr"/>
      <charset val="1"/>
    </font>
    <font>
      <b/>
      <sz val="20"/>
      <name val="Arial Cyr"/>
      <charset val="204"/>
    </font>
    <font>
      <b/>
      <sz val="20"/>
      <name val="Arial Cyr"/>
      <charset val="1"/>
    </font>
    <font>
      <b/>
      <sz val="16"/>
      <name val="Arial Cyr"/>
      <charset val="1"/>
    </font>
    <font>
      <sz val="11"/>
      <color theme="1"/>
      <name val="Times New Roman"/>
      <family val="1"/>
      <charset val="204"/>
    </font>
    <font>
      <b/>
      <sz val="11"/>
      <color theme="1"/>
      <name val="Times New Roman"/>
      <family val="1"/>
      <charset val="204"/>
    </font>
    <font>
      <sz val="14"/>
      <color indexed="8"/>
      <name val="Times New Roman"/>
      <family val="1"/>
      <charset val="204"/>
    </font>
    <font>
      <sz val="11"/>
      <name val="Arial Cyr"/>
      <charset val="204"/>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rgb="FF92D050"/>
        <bgColor indexed="64"/>
      </patternFill>
    </fill>
    <fill>
      <patternFill patternType="solid">
        <fgColor rgb="FFC7E6A4"/>
        <bgColor indexed="64"/>
      </patternFill>
    </fill>
    <fill>
      <patternFill patternType="solid">
        <fgColor rgb="FF6699FF"/>
        <bgColor indexed="64"/>
      </patternFill>
    </fill>
    <fill>
      <patternFill patternType="solid">
        <fgColor theme="6" tint="0.399975585192419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36" fillId="0" borderId="0">
      <alignment vertical="top"/>
    </xf>
  </cellStyleXfs>
  <cellXfs count="377">
    <xf numFmtId="0" fontId="0" fillId="0" borderId="0" xfId="0"/>
    <xf numFmtId="0" fontId="3" fillId="0" borderId="0" xfId="0" applyFont="1"/>
    <xf numFmtId="0" fontId="4" fillId="0" borderId="0" xfId="0" applyFont="1"/>
    <xf numFmtId="164" fontId="4" fillId="0" borderId="0" xfId="0" applyNumberFormat="1" applyFont="1"/>
    <xf numFmtId="0" fontId="2" fillId="0" borderId="0" xfId="0" applyFont="1"/>
    <xf numFmtId="0" fontId="5" fillId="0" borderId="0" xfId="0" applyFont="1"/>
    <xf numFmtId="0" fontId="0" fillId="0" borderId="2" xfId="0" applyBorder="1" applyAlignment="1">
      <alignment wrapText="1"/>
    </xf>
    <xf numFmtId="0" fontId="4" fillId="0" borderId="0" xfId="0" applyFont="1" applyAlignment="1">
      <alignment horizontal="center"/>
    </xf>
    <xf numFmtId="0" fontId="9" fillId="0" borderId="2" xfId="0" applyFont="1" applyBorder="1" applyAlignment="1">
      <alignment horizontal="left" wrapText="1"/>
    </xf>
    <xf numFmtId="0" fontId="9" fillId="2" borderId="2" xfId="0" applyFont="1" applyFill="1" applyBorder="1" applyAlignment="1">
      <alignment horizontal="left" wrapText="1"/>
    </xf>
    <xf numFmtId="165" fontId="9" fillId="2" borderId="2" xfId="0" applyNumberFormat="1" applyFont="1" applyFill="1" applyBorder="1"/>
    <xf numFmtId="165" fontId="9" fillId="2" borderId="2" xfId="0" applyNumberFormat="1" applyFont="1" applyFill="1" applyBorder="1" applyAlignment="1"/>
    <xf numFmtId="165" fontId="8" fillId="2" borderId="2" xfId="0" applyNumberFormat="1" applyFont="1" applyFill="1" applyBorder="1"/>
    <xf numFmtId="165" fontId="8" fillId="2" borderId="2" xfId="0" applyNumberFormat="1" applyFont="1" applyFill="1" applyBorder="1" applyAlignment="1">
      <alignment wrapText="1"/>
    </xf>
    <xf numFmtId="165" fontId="8" fillId="2" borderId="2" xfId="0" applyNumberFormat="1" applyFont="1" applyFill="1" applyBorder="1" applyAlignment="1"/>
    <xf numFmtId="2" fontId="4" fillId="0" borderId="0" xfId="0" applyNumberFormat="1" applyFont="1"/>
    <xf numFmtId="0" fontId="0" fillId="0" borderId="2" xfId="0" applyBorder="1"/>
    <xf numFmtId="165" fontId="0" fillId="0" borderId="2" xfId="0" applyNumberFormat="1" applyBorder="1"/>
    <xf numFmtId="0" fontId="12" fillId="0" borderId="2" xfId="0" applyFont="1" applyBorder="1"/>
    <xf numFmtId="0" fontId="15" fillId="0" borderId="2" xfId="0" applyFont="1" applyBorder="1" applyAlignment="1">
      <alignment horizontal="center" vertical="center" wrapText="1"/>
    </xf>
    <xf numFmtId="0" fontId="12" fillId="0" borderId="2" xfId="0" applyFont="1" applyBorder="1" applyAlignment="1">
      <alignment horizontal="center"/>
    </xf>
    <xf numFmtId="49" fontId="12" fillId="2" borderId="2" xfId="0" applyNumberFormat="1" applyFont="1" applyFill="1" applyBorder="1" applyAlignment="1">
      <alignment horizontal="center"/>
    </xf>
    <xf numFmtId="1" fontId="15" fillId="2" borderId="2" xfId="0" applyNumberFormat="1" applyFont="1" applyFill="1" applyBorder="1" applyAlignment="1">
      <alignment wrapText="1"/>
    </xf>
    <xf numFmtId="1" fontId="14" fillId="2" borderId="2" xfId="0" applyNumberFormat="1" applyFont="1" applyFill="1" applyBorder="1" applyAlignment="1">
      <alignment wrapText="1"/>
    </xf>
    <xf numFmtId="49" fontId="14" fillId="0" borderId="2" xfId="0" applyNumberFormat="1" applyFont="1" applyBorder="1" applyAlignment="1">
      <alignment horizontal="center" wrapText="1"/>
    </xf>
    <xf numFmtId="1" fontId="12" fillId="2" borderId="0" xfId="0" applyNumberFormat="1" applyFont="1" applyFill="1" applyBorder="1" applyAlignment="1">
      <alignment horizontal="center"/>
    </xf>
    <xf numFmtId="1" fontId="15" fillId="2" borderId="0" xfId="0" applyNumberFormat="1" applyFont="1" applyFill="1" applyBorder="1" applyAlignment="1">
      <alignment wrapText="1"/>
    </xf>
    <xf numFmtId="165" fontId="14" fillId="2" borderId="0" xfId="0" applyNumberFormat="1" applyFont="1" applyFill="1" applyBorder="1" applyAlignment="1">
      <alignment wrapText="1"/>
    </xf>
    <xf numFmtId="165" fontId="14" fillId="2" borderId="0" xfId="0" applyNumberFormat="1" applyFont="1" applyFill="1" applyBorder="1" applyAlignment="1"/>
    <xf numFmtId="49" fontId="17" fillId="2" borderId="2" xfId="0" applyNumberFormat="1" applyFont="1" applyFill="1" applyBorder="1" applyAlignment="1">
      <alignment horizontal="center"/>
    </xf>
    <xf numFmtId="0" fontId="0" fillId="0" borderId="3" xfId="0" applyBorder="1"/>
    <xf numFmtId="0" fontId="0" fillId="0" borderId="0" xfId="0" applyBorder="1"/>
    <xf numFmtId="165" fontId="15" fillId="2" borderId="0" xfId="0" applyNumberFormat="1" applyFont="1" applyFill="1" applyBorder="1" applyAlignment="1"/>
    <xf numFmtId="165" fontId="18" fillId="2" borderId="2" xfId="0" applyNumberFormat="1" applyFont="1" applyFill="1" applyBorder="1" applyAlignment="1">
      <alignment wrapText="1"/>
    </xf>
    <xf numFmtId="165" fontId="9" fillId="2" borderId="2" xfId="0" applyNumberFormat="1" applyFont="1" applyFill="1" applyBorder="1" applyAlignment="1">
      <alignment wrapText="1"/>
    </xf>
    <xf numFmtId="0" fontId="17" fillId="0" borderId="0" xfId="0" applyFont="1"/>
    <xf numFmtId="0" fontId="19" fillId="0" borderId="0" xfId="0" applyFont="1" applyBorder="1"/>
    <xf numFmtId="0" fontId="19" fillId="0" borderId="0" xfId="0" applyNumberFormat="1" applyFont="1" applyBorder="1" applyAlignment="1">
      <alignment horizontal="center"/>
    </xf>
    <xf numFmtId="0" fontId="1" fillId="0" borderId="2" xfId="0" applyFont="1" applyBorder="1" applyAlignment="1">
      <alignment wrapText="1"/>
    </xf>
    <xf numFmtId="0" fontId="5" fillId="0" borderId="2" xfId="0" applyFont="1" applyBorder="1" applyAlignment="1">
      <alignment horizontal="center"/>
    </xf>
    <xf numFmtId="2" fontId="0" fillId="0" borderId="2" xfId="0" applyNumberFormat="1" applyBorder="1"/>
    <xf numFmtId="49" fontId="17" fillId="0" borderId="2" xfId="0" applyNumberFormat="1" applyFont="1" applyFill="1" applyBorder="1" applyAlignment="1">
      <alignment horizontal="center"/>
    </xf>
    <xf numFmtId="49" fontId="5" fillId="0" borderId="2" xfId="0" applyNumberFormat="1" applyFont="1" applyFill="1" applyBorder="1" applyAlignment="1">
      <alignment horizontal="center"/>
    </xf>
    <xf numFmtId="0" fontId="12" fillId="0" borderId="2" xfId="0" applyFont="1" applyFill="1" applyBorder="1"/>
    <xf numFmtId="49" fontId="14" fillId="0" borderId="2" xfId="0" applyNumberFormat="1" applyFont="1" applyFill="1" applyBorder="1" applyAlignment="1">
      <alignment horizontal="center" wrapText="1"/>
    </xf>
    <xf numFmtId="2" fontId="0" fillId="0" borderId="2" xfId="0" applyNumberFormat="1" applyFill="1" applyBorder="1"/>
    <xf numFmtId="49" fontId="12" fillId="0" borderId="2" xfId="0" applyNumberFormat="1" applyFont="1" applyFill="1" applyBorder="1" applyAlignment="1">
      <alignment horizontal="center"/>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 fontId="15" fillId="0" borderId="2" xfId="0" applyNumberFormat="1" applyFont="1" applyFill="1" applyBorder="1" applyAlignment="1">
      <alignment wrapText="1"/>
    </xf>
    <xf numFmtId="1" fontId="14" fillId="0" borderId="2" xfId="0" applyNumberFormat="1" applyFont="1" applyFill="1" applyBorder="1" applyAlignment="1">
      <alignment wrapText="1"/>
    </xf>
    <xf numFmtId="49" fontId="6" fillId="0" borderId="2" xfId="0" applyNumberFormat="1" applyFont="1" applyFill="1" applyBorder="1"/>
    <xf numFmtId="0" fontId="6" fillId="0" borderId="2" xfId="0" applyFont="1" applyFill="1" applyBorder="1" applyAlignment="1">
      <alignment horizontal="center" vertical="center" wrapText="1"/>
    </xf>
    <xf numFmtId="49" fontId="14" fillId="0" borderId="2" xfId="0" applyNumberFormat="1" applyFont="1" applyFill="1" applyBorder="1" applyAlignment="1">
      <alignment horizontal="left" wrapText="1"/>
    </xf>
    <xf numFmtId="49" fontId="15" fillId="0" borderId="2" xfId="0" applyNumberFormat="1" applyFont="1" applyFill="1" applyBorder="1" applyAlignment="1">
      <alignment horizontal="left" wrapText="1"/>
    </xf>
    <xf numFmtId="1" fontId="6" fillId="0" borderId="2" xfId="0" applyNumberFormat="1" applyFont="1" applyFill="1" applyBorder="1" applyAlignment="1">
      <alignment wrapText="1"/>
    </xf>
    <xf numFmtId="0" fontId="17" fillId="0" borderId="2" xfId="0" applyFont="1" applyFill="1" applyBorder="1" applyAlignment="1">
      <alignment horizontal="center"/>
    </xf>
    <xf numFmtId="0" fontId="12" fillId="0" borderId="2" xfId="0" applyFont="1" applyFill="1" applyBorder="1" applyAlignment="1">
      <alignment horizontal="center"/>
    </xf>
    <xf numFmtId="1" fontId="17" fillId="0" borderId="2" xfId="0" applyNumberFormat="1" applyFont="1" applyFill="1" applyBorder="1" applyAlignment="1">
      <alignment horizontal="center"/>
    </xf>
    <xf numFmtId="1" fontId="12" fillId="0" borderId="2" xfId="0" applyNumberFormat="1" applyFont="1" applyFill="1" applyBorder="1" applyAlignment="1">
      <alignment horizontal="center"/>
    </xf>
    <xf numFmtId="1" fontId="13" fillId="0" borderId="2" xfId="0" applyNumberFormat="1" applyFont="1" applyFill="1" applyBorder="1" applyAlignment="1">
      <alignment horizontal="center"/>
    </xf>
    <xf numFmtId="1" fontId="5" fillId="0" borderId="2" xfId="0" applyNumberFormat="1" applyFont="1" applyFill="1" applyBorder="1" applyAlignment="1">
      <alignment horizontal="center"/>
    </xf>
    <xf numFmtId="49" fontId="13" fillId="0" borderId="2" xfId="0" applyNumberFormat="1" applyFont="1" applyFill="1" applyBorder="1" applyAlignment="1">
      <alignment horizontal="center"/>
    </xf>
    <xf numFmtId="0" fontId="9" fillId="3" borderId="2" xfId="0" applyFont="1" applyFill="1" applyBorder="1" applyAlignment="1">
      <alignment horizontal="left" wrapText="1"/>
    </xf>
    <xf numFmtId="49" fontId="17" fillId="3" borderId="2" xfId="0" applyNumberFormat="1" applyFont="1" applyFill="1" applyBorder="1" applyAlignment="1">
      <alignment horizontal="center" wrapText="1"/>
    </xf>
    <xf numFmtId="49" fontId="14" fillId="3" borderId="2" xfId="0" applyNumberFormat="1" applyFont="1" applyFill="1" applyBorder="1" applyAlignment="1">
      <alignment horizontal="center" wrapText="1"/>
    </xf>
    <xf numFmtId="0" fontId="9" fillId="3" borderId="2" xfId="0" applyFont="1" applyFill="1" applyBorder="1" applyAlignment="1">
      <alignment horizontal="left" vertical="center" wrapText="1"/>
    </xf>
    <xf numFmtId="0" fontId="0" fillId="0" borderId="1" xfId="0" applyBorder="1"/>
    <xf numFmtId="0" fontId="21" fillId="0" borderId="2" xfId="0" applyFont="1" applyFill="1" applyBorder="1" applyAlignment="1">
      <alignment horizontal="center" vertical="center" wrapText="1"/>
    </xf>
    <xf numFmtId="0" fontId="5" fillId="0" borderId="2" xfId="0" applyFont="1" applyFill="1" applyBorder="1" applyAlignment="1">
      <alignment horizontal="center"/>
    </xf>
    <xf numFmtId="0" fontId="23" fillId="3" borderId="2" xfId="0" applyFont="1" applyFill="1" applyBorder="1" applyAlignment="1">
      <alignment horizontal="left" vertical="center" wrapText="1"/>
    </xf>
    <xf numFmtId="0" fontId="27" fillId="0" borderId="2" xfId="0" applyFont="1" applyFill="1" applyBorder="1" applyAlignment="1">
      <alignment horizontal="center"/>
    </xf>
    <xf numFmtId="2" fontId="8" fillId="0" borderId="2" xfId="0" applyNumberFormat="1" applyFont="1" applyFill="1" applyBorder="1"/>
    <xf numFmtId="0" fontId="0" fillId="0" borderId="2" xfId="0" applyFill="1" applyBorder="1"/>
    <xf numFmtId="0" fontId="0" fillId="0" borderId="0" xfId="0" applyFill="1"/>
    <xf numFmtId="49" fontId="5" fillId="0" borderId="2" xfId="0" applyNumberFormat="1" applyFont="1" applyFill="1" applyBorder="1" applyAlignment="1">
      <alignment horizontal="center" wrapText="1"/>
    </xf>
    <xf numFmtId="49" fontId="17" fillId="6" borderId="2" xfId="0" applyNumberFormat="1" applyFont="1" applyFill="1" applyBorder="1" applyAlignment="1">
      <alignment horizontal="center" wrapText="1"/>
    </xf>
    <xf numFmtId="0" fontId="9" fillId="6" borderId="2"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7" fillId="7" borderId="2" xfId="0" applyFont="1" applyFill="1" applyBorder="1" applyAlignment="1">
      <alignment horizontal="center"/>
    </xf>
    <xf numFmtId="0" fontId="8" fillId="6" borderId="2" xfId="0" applyFont="1" applyFill="1" applyBorder="1" applyAlignment="1">
      <alignment horizontal="left" vertical="center" wrapText="1"/>
    </xf>
    <xf numFmtId="0" fontId="17" fillId="6" borderId="2" xfId="0" applyFont="1" applyFill="1" applyBorder="1" applyAlignment="1">
      <alignment horizontal="center"/>
    </xf>
    <xf numFmtId="0" fontId="6" fillId="6" borderId="2" xfId="0" applyFont="1" applyFill="1" applyBorder="1" applyAlignment="1">
      <alignment horizontal="left" vertical="center" wrapText="1"/>
    </xf>
    <xf numFmtId="0" fontId="12" fillId="8" borderId="2" xfId="0" applyFont="1" applyFill="1" applyBorder="1" applyAlignment="1">
      <alignment horizontal="center"/>
    </xf>
    <xf numFmtId="0" fontId="15" fillId="8" borderId="2" xfId="0" applyFont="1" applyFill="1" applyBorder="1" applyAlignment="1">
      <alignment horizontal="center" vertical="center" wrapText="1"/>
    </xf>
    <xf numFmtId="0" fontId="32" fillId="5" borderId="2" xfId="0" applyFont="1" applyFill="1" applyBorder="1" applyAlignment="1">
      <alignment horizontal="left" wrapText="1"/>
    </xf>
    <xf numFmtId="0" fontId="32" fillId="0" borderId="2" xfId="0" applyFont="1" applyFill="1" applyBorder="1" applyAlignment="1">
      <alignment horizontal="left" vertical="center" wrapText="1"/>
    </xf>
    <xf numFmtId="0" fontId="32" fillId="0" borderId="2" xfId="0" applyFont="1" applyFill="1" applyBorder="1" applyAlignment="1">
      <alignment horizontal="left" wrapText="1"/>
    </xf>
    <xf numFmtId="0" fontId="9" fillId="6" borderId="2" xfId="0" applyFont="1" applyFill="1" applyBorder="1" applyAlignment="1">
      <alignment horizontal="left" wrapText="1"/>
    </xf>
    <xf numFmtId="0" fontId="14" fillId="6" borderId="2" xfId="0" applyFont="1" applyFill="1" applyBorder="1" applyAlignment="1">
      <alignment horizontal="center" vertical="center" wrapText="1"/>
    </xf>
    <xf numFmtId="0" fontId="32" fillId="6" borderId="2" xfId="0" applyFont="1" applyFill="1" applyBorder="1" applyAlignment="1">
      <alignment horizontal="left" wrapText="1"/>
    </xf>
    <xf numFmtId="0" fontId="17" fillId="6" borderId="2" xfId="0" applyFont="1" applyFill="1" applyBorder="1" applyAlignment="1">
      <alignment horizontal="center" wrapText="1"/>
    </xf>
    <xf numFmtId="49" fontId="25" fillId="3" borderId="2" xfId="0" applyNumberFormat="1" applyFont="1" applyFill="1" applyBorder="1" applyAlignment="1">
      <alignment horizontal="center" wrapText="1"/>
    </xf>
    <xf numFmtId="0" fontId="32" fillId="0" borderId="2" xfId="0" applyFont="1" applyBorder="1" applyAlignment="1">
      <alignment horizontal="left" vertical="center" wrapText="1"/>
    </xf>
    <xf numFmtId="0" fontId="32" fillId="6" borderId="2" xfId="0" applyFont="1" applyFill="1" applyBorder="1" applyAlignment="1">
      <alignment horizontal="left" vertical="center" wrapText="1"/>
    </xf>
    <xf numFmtId="0" fontId="15" fillId="6" borderId="2" xfId="0" applyFont="1" applyFill="1" applyBorder="1" applyAlignment="1">
      <alignment horizontal="center" vertical="center" wrapText="1"/>
    </xf>
    <xf numFmtId="0" fontId="32" fillId="0" borderId="2" xfId="0" applyNumberFormat="1" applyFont="1" applyBorder="1" applyAlignment="1">
      <alignment horizontal="left" vertical="center" wrapText="1"/>
    </xf>
    <xf numFmtId="0" fontId="35" fillId="0" borderId="2" xfId="0" applyFont="1" applyFill="1" applyBorder="1" applyAlignment="1">
      <alignment horizontal="left" vertical="center" wrapText="1"/>
    </xf>
    <xf numFmtId="49" fontId="7" fillId="6" borderId="2" xfId="0" applyNumberFormat="1" applyFont="1" applyFill="1" applyBorder="1" applyAlignment="1">
      <alignment horizontal="center" wrapText="1"/>
    </xf>
    <xf numFmtId="166" fontId="37" fillId="0" borderId="2" xfId="1" applyNumberFormat="1" applyFont="1" applyFill="1" applyBorder="1" applyAlignment="1">
      <alignment vertical="top" wrapText="1"/>
    </xf>
    <xf numFmtId="0" fontId="33" fillId="6" borderId="2" xfId="0" applyFont="1" applyFill="1" applyBorder="1" applyAlignment="1">
      <alignment horizontal="left" vertical="center" wrapText="1"/>
    </xf>
    <xf numFmtId="0" fontId="8" fillId="7" borderId="2" xfId="0" applyFont="1" applyFill="1" applyBorder="1" applyAlignment="1">
      <alignment horizontal="left" vertical="center" wrapText="1"/>
    </xf>
    <xf numFmtId="0" fontId="8" fillId="6" borderId="2" xfId="0" applyFont="1" applyFill="1" applyBorder="1" applyAlignment="1">
      <alignment horizontal="center" vertical="center" wrapText="1"/>
    </xf>
    <xf numFmtId="4" fontId="33" fillId="6" borderId="2" xfId="0" applyNumberFormat="1" applyFont="1" applyFill="1" applyBorder="1" applyAlignment="1">
      <alignment horizontal="center" vertical="center" wrapText="1"/>
    </xf>
    <xf numFmtId="49" fontId="33" fillId="6" borderId="2" xfId="0" applyNumberFormat="1" applyFont="1" applyFill="1" applyBorder="1" applyAlignment="1">
      <alignment horizontal="center" vertical="center" wrapText="1"/>
    </xf>
    <xf numFmtId="0" fontId="39" fillId="0" borderId="2" xfId="0" applyFont="1" applyBorder="1" applyAlignment="1">
      <alignment horizontal="left" vertical="center" wrapText="1"/>
    </xf>
    <xf numFmtId="0" fontId="38" fillId="6" borderId="2" xfId="0" applyFont="1" applyFill="1" applyBorder="1" applyAlignment="1">
      <alignment horizontal="left" vertical="top" wrapText="1"/>
    </xf>
    <xf numFmtId="0" fontId="23" fillId="6" borderId="2" xfId="0" applyFont="1" applyFill="1" applyBorder="1" applyAlignment="1">
      <alignment horizontal="left" vertical="top" wrapText="1"/>
    </xf>
    <xf numFmtId="0" fontId="23" fillId="6" borderId="2" xfId="0" applyFont="1" applyFill="1" applyBorder="1" applyAlignment="1">
      <alignment horizontal="center" vertical="center" wrapText="1"/>
    </xf>
    <xf numFmtId="0" fontId="40" fillId="6" borderId="2" xfId="0" applyFont="1" applyFill="1" applyBorder="1" applyAlignment="1">
      <alignment horizontal="center" vertical="center" wrapText="1"/>
    </xf>
    <xf numFmtId="4" fontId="32" fillId="2" borderId="2" xfId="0"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0" fontId="41" fillId="0" borderId="2" xfId="0" applyFont="1" applyBorder="1" applyAlignment="1">
      <alignment horizontal="left" vertical="top" wrapText="1"/>
    </xf>
    <xf numFmtId="0" fontId="32" fillId="2"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166" fontId="41" fillId="2" borderId="2" xfId="1" applyNumberFormat="1" applyFont="1" applyFill="1" applyBorder="1" applyAlignment="1">
      <alignment vertical="top" wrapText="1"/>
    </xf>
    <xf numFmtId="0" fontId="14" fillId="6" borderId="2" xfId="0" applyFont="1" applyFill="1" applyBorder="1" applyAlignment="1">
      <alignment horizontal="left" vertical="center" wrapText="1"/>
    </xf>
    <xf numFmtId="166" fontId="41" fillId="2" borderId="5" xfId="1" applyNumberFormat="1" applyFont="1" applyFill="1" applyBorder="1" applyAlignment="1">
      <alignment vertical="top" wrapText="1"/>
    </xf>
    <xf numFmtId="166" fontId="41" fillId="0" borderId="5" xfId="1" applyNumberFormat="1" applyFont="1" applyFill="1" applyBorder="1" applyAlignment="1">
      <alignment vertical="top" wrapText="1"/>
    </xf>
    <xf numFmtId="0" fontId="12" fillId="9" borderId="2" xfId="0" applyFont="1" applyFill="1" applyBorder="1"/>
    <xf numFmtId="49" fontId="7" fillId="9" borderId="2" xfId="0" applyNumberFormat="1" applyFont="1" applyFill="1" applyBorder="1" applyAlignment="1">
      <alignment horizontal="center" wrapText="1"/>
    </xf>
    <xf numFmtId="0" fontId="9" fillId="9" borderId="2" xfId="0" applyFont="1" applyFill="1" applyBorder="1" applyAlignment="1">
      <alignment horizontal="center" vertical="center" wrapText="1"/>
    </xf>
    <xf numFmtId="49" fontId="7" fillId="9" borderId="2" xfId="0" applyNumberFormat="1" applyFont="1" applyFill="1" applyBorder="1" applyAlignment="1">
      <alignment horizontal="center"/>
    </xf>
    <xf numFmtId="0" fontId="9" fillId="9" borderId="2" xfId="0" applyFont="1" applyFill="1" applyBorder="1" applyAlignment="1">
      <alignment horizontal="left" wrapText="1"/>
    </xf>
    <xf numFmtId="0" fontId="8" fillId="9" borderId="2" xfId="0" applyFont="1" applyFill="1" applyBorder="1" applyAlignment="1">
      <alignment horizontal="left" vertical="center" wrapText="1"/>
    </xf>
    <xf numFmtId="0" fontId="9" fillId="9" borderId="2" xfId="0" applyFont="1" applyFill="1" applyBorder="1" applyAlignment="1">
      <alignment horizontal="left" vertical="center" wrapText="1"/>
    </xf>
    <xf numFmtId="0" fontId="17" fillId="9" borderId="2" xfId="0" applyFont="1" applyFill="1" applyBorder="1" applyAlignment="1">
      <alignment horizontal="center"/>
    </xf>
    <xf numFmtId="49" fontId="12" fillId="10" borderId="2" xfId="0" applyNumberFormat="1" applyFont="1" applyFill="1" applyBorder="1" applyAlignment="1">
      <alignment horizontal="center"/>
    </xf>
    <xf numFmtId="0" fontId="15" fillId="10" borderId="2" xfId="0" applyFont="1" applyFill="1" applyBorder="1" applyAlignment="1">
      <alignment horizontal="center" vertical="center" wrapText="1"/>
    </xf>
    <xf numFmtId="0" fontId="12" fillId="10" borderId="2" xfId="0" applyFont="1" applyFill="1" applyBorder="1" applyAlignment="1">
      <alignment horizontal="center"/>
    </xf>
    <xf numFmtId="0" fontId="33" fillId="10" borderId="2" xfId="0" applyFont="1" applyFill="1" applyBorder="1" applyAlignment="1">
      <alignment horizontal="left" wrapText="1"/>
    </xf>
    <xf numFmtId="0" fontId="16" fillId="2" borderId="2" xfId="0" applyFont="1" applyFill="1" applyBorder="1" applyAlignment="1">
      <alignment horizontal="left" vertical="center" wrapText="1"/>
    </xf>
    <xf numFmtId="4" fontId="32"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wrapText="1"/>
    </xf>
    <xf numFmtId="4" fontId="32" fillId="5" borderId="7" xfId="0" applyNumberFormat="1" applyFont="1" applyFill="1" applyBorder="1" applyAlignment="1">
      <alignment horizontal="center" vertical="center" wrapText="1"/>
    </xf>
    <xf numFmtId="166" fontId="37" fillId="6" borderId="2" xfId="1" applyNumberFormat="1" applyFont="1" applyFill="1" applyBorder="1" applyAlignment="1">
      <alignment vertical="top" wrapText="1"/>
    </xf>
    <xf numFmtId="0" fontId="5" fillId="5" borderId="2" xfId="0" applyFont="1" applyFill="1" applyBorder="1" applyAlignment="1">
      <alignment horizontal="center"/>
    </xf>
    <xf numFmtId="2" fontId="0" fillId="6" borderId="2" xfId="0" applyNumberFormat="1" applyFill="1" applyBorder="1"/>
    <xf numFmtId="0" fontId="39" fillId="6" borderId="2" xfId="0" applyFont="1" applyFill="1" applyBorder="1" applyAlignment="1">
      <alignment horizontal="left" vertical="top" wrapText="1"/>
    </xf>
    <xf numFmtId="0" fontId="0" fillId="6" borderId="2" xfId="0" applyFill="1" applyBorder="1"/>
    <xf numFmtId="0" fontId="0" fillId="6" borderId="0" xfId="0" applyFill="1"/>
    <xf numFmtId="0" fontId="7" fillId="6" borderId="2" xfId="0" applyFont="1" applyFill="1" applyBorder="1" applyAlignment="1">
      <alignment horizontal="center"/>
    </xf>
    <xf numFmtId="0" fontId="7" fillId="5" borderId="2" xfId="0" applyFont="1" applyFill="1" applyBorder="1" applyAlignment="1">
      <alignment horizontal="center"/>
    </xf>
    <xf numFmtId="0" fontId="41" fillId="0" borderId="2" xfId="0" applyFont="1" applyFill="1" applyBorder="1" applyAlignment="1">
      <alignment horizontal="left" vertical="top" wrapText="1"/>
    </xf>
    <xf numFmtId="0" fontId="41" fillId="0" borderId="2" xfId="0" applyNumberFormat="1" applyFont="1" applyFill="1" applyBorder="1" applyAlignment="1">
      <alignment horizontal="left" vertical="top" wrapText="1"/>
    </xf>
    <xf numFmtId="0" fontId="5" fillId="0" borderId="0" xfId="0" applyFont="1" applyFill="1" applyAlignment="1">
      <alignment horizontal="center"/>
    </xf>
    <xf numFmtId="0" fontId="5" fillId="5" borderId="2" xfId="0" applyFont="1" applyFill="1" applyBorder="1" applyAlignment="1">
      <alignment horizontal="center" wrapText="1"/>
    </xf>
    <xf numFmtId="0" fontId="41" fillId="0" borderId="5" xfId="0" applyFont="1" applyBorder="1" applyAlignment="1">
      <alignment horizontal="left" vertical="top" wrapText="1"/>
    </xf>
    <xf numFmtId="49" fontId="17" fillId="6" borderId="2" xfId="0" applyNumberFormat="1" applyFont="1" applyFill="1" applyBorder="1" applyAlignment="1">
      <alignment horizontal="center"/>
    </xf>
    <xf numFmtId="0" fontId="41" fillId="6" borderId="5" xfId="0" applyFont="1" applyFill="1" applyBorder="1" applyAlignment="1">
      <alignment horizontal="left" vertical="top" wrapText="1"/>
    </xf>
    <xf numFmtId="0" fontId="35" fillId="6" borderId="2" xfId="0" applyFont="1" applyFill="1" applyBorder="1" applyAlignment="1">
      <alignment horizontal="left" vertical="center" wrapText="1"/>
    </xf>
    <xf numFmtId="4" fontId="32" fillId="0" borderId="2" xfId="0" applyNumberFormat="1"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xf>
    <xf numFmtId="0" fontId="24" fillId="0" borderId="2" xfId="0" applyFont="1" applyBorder="1" applyAlignment="1">
      <alignment horizontal="left" vertical="top" wrapText="1"/>
    </xf>
    <xf numFmtId="0" fontId="32" fillId="5" borderId="5" xfId="0" applyFont="1" applyFill="1" applyBorder="1" applyAlignment="1">
      <alignment horizontal="left" vertical="center" wrapText="1"/>
    </xf>
    <xf numFmtId="0" fontId="24" fillId="0" borderId="2" xfId="0" applyFont="1" applyBorder="1" applyAlignment="1">
      <alignment horizontal="left" vertical="center" wrapText="1"/>
    </xf>
    <xf numFmtId="166" fontId="41" fillId="0" borderId="2" xfId="1" applyNumberFormat="1" applyFont="1" applyFill="1" applyBorder="1" applyAlignment="1">
      <alignment vertical="top" wrapText="1"/>
    </xf>
    <xf numFmtId="166" fontId="41" fillId="5" borderId="2" xfId="1" applyNumberFormat="1" applyFont="1" applyFill="1" applyBorder="1" applyAlignment="1">
      <alignment vertical="top" wrapText="1"/>
    </xf>
    <xf numFmtId="0" fontId="11" fillId="5" borderId="2" xfId="0" applyFont="1" applyFill="1" applyBorder="1" applyAlignment="1">
      <alignment horizontal="center"/>
    </xf>
    <xf numFmtId="0" fontId="47" fillId="0" borderId="2" xfId="0" applyFont="1" applyBorder="1" applyAlignment="1">
      <alignment horizontal="left" vertical="top" wrapText="1"/>
    </xf>
    <xf numFmtId="4" fontId="33" fillId="5" borderId="2" xfId="0" applyNumberFormat="1" applyFont="1" applyFill="1" applyBorder="1" applyAlignment="1">
      <alignment horizontal="center" vertical="center" wrapText="1"/>
    </xf>
    <xf numFmtId="4" fontId="34" fillId="5" borderId="2" xfId="0" applyNumberFormat="1" applyFont="1" applyFill="1" applyBorder="1" applyAlignment="1">
      <alignment horizontal="center" vertical="center"/>
    </xf>
    <xf numFmtId="2" fontId="34" fillId="5" borderId="2" xfId="0" applyNumberFormat="1" applyFont="1" applyFill="1" applyBorder="1" applyAlignment="1">
      <alignment horizontal="center" vertical="center"/>
    </xf>
    <xf numFmtId="4" fontId="34" fillId="0" borderId="2" xfId="0" applyNumberFormat="1" applyFont="1" applyBorder="1" applyAlignment="1">
      <alignment horizontal="center" vertical="center"/>
    </xf>
    <xf numFmtId="4" fontId="34" fillId="2" borderId="2" xfId="0" applyNumberFormat="1" applyFont="1" applyFill="1" applyBorder="1" applyAlignment="1">
      <alignment horizontal="center" vertical="center"/>
    </xf>
    <xf numFmtId="2" fontId="34" fillId="0" borderId="2" xfId="0" applyNumberFormat="1" applyFont="1" applyBorder="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center" vertical="center"/>
    </xf>
    <xf numFmtId="4" fontId="33" fillId="9" borderId="2"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11" fillId="5" borderId="2" xfId="0" applyNumberFormat="1" applyFont="1" applyFill="1" applyBorder="1" applyAlignment="1">
      <alignment horizontal="center" vertical="center"/>
    </xf>
    <xf numFmtId="4" fontId="11" fillId="0" borderId="2" xfId="0" applyNumberFormat="1" applyFont="1" applyFill="1" applyBorder="1" applyAlignment="1">
      <alignment horizontal="center" vertical="center"/>
    </xf>
    <xf numFmtId="4" fontId="34" fillId="0" borderId="2" xfId="0" applyNumberFormat="1" applyFont="1" applyFill="1" applyBorder="1" applyAlignment="1">
      <alignment horizontal="center" vertical="center"/>
    </xf>
    <xf numFmtId="4" fontId="33" fillId="10" borderId="2" xfId="0" applyNumberFormat="1" applyFont="1" applyFill="1" applyBorder="1" applyAlignment="1">
      <alignment horizontal="center" vertical="center"/>
    </xf>
    <xf numFmtId="4" fontId="33" fillId="9" borderId="2" xfId="0" applyNumberFormat="1" applyFont="1" applyFill="1" applyBorder="1" applyAlignment="1">
      <alignment horizontal="center" vertical="center"/>
    </xf>
    <xf numFmtId="4" fontId="33" fillId="3" borderId="2" xfId="0" applyNumberFormat="1" applyFont="1" applyFill="1" applyBorder="1" applyAlignment="1">
      <alignment horizontal="center" vertical="center"/>
    </xf>
    <xf numFmtId="4" fontId="8" fillId="3" borderId="2" xfId="0" applyNumberFormat="1" applyFont="1" applyFill="1" applyBorder="1" applyAlignment="1">
      <alignment horizontal="center" vertical="center"/>
    </xf>
    <xf numFmtId="4" fontId="32" fillId="0" borderId="2" xfId="0" applyNumberFormat="1" applyFont="1" applyFill="1" applyBorder="1" applyAlignment="1">
      <alignment horizontal="center" vertical="center"/>
    </xf>
    <xf numFmtId="4" fontId="33" fillId="0" borderId="2" xfId="0" applyNumberFormat="1" applyFont="1" applyFill="1" applyBorder="1" applyAlignment="1">
      <alignment horizontal="center" vertical="center"/>
    </xf>
    <xf numFmtId="4" fontId="33" fillId="6" borderId="2" xfId="0" applyNumberFormat="1" applyFont="1" applyFill="1" applyBorder="1" applyAlignment="1">
      <alignment horizontal="center" vertical="center"/>
    </xf>
    <xf numFmtId="4" fontId="32" fillId="2" borderId="2" xfId="0" applyNumberFormat="1" applyFont="1" applyFill="1" applyBorder="1" applyAlignment="1">
      <alignment horizontal="center" vertical="center"/>
    </xf>
    <xf numFmtId="4" fontId="11" fillId="2" borderId="2" xfId="0" applyNumberFormat="1" applyFont="1" applyFill="1" applyBorder="1" applyAlignment="1">
      <alignment horizontal="center" vertical="center"/>
    </xf>
    <xf numFmtId="4" fontId="11" fillId="0" borderId="2" xfId="0" applyNumberFormat="1" applyFont="1" applyBorder="1" applyAlignment="1">
      <alignment horizontal="center" vertical="center"/>
    </xf>
    <xf numFmtId="4" fontId="32" fillId="6" borderId="2" xfId="0" applyNumberFormat="1" applyFont="1" applyFill="1" applyBorder="1" applyAlignment="1">
      <alignment horizontal="center" vertical="center"/>
    </xf>
    <xf numFmtId="4" fontId="49" fillId="0" borderId="2" xfId="0" applyNumberFormat="1" applyFont="1" applyFill="1" applyBorder="1" applyAlignment="1">
      <alignment horizontal="center" vertical="center"/>
    </xf>
    <xf numFmtId="4" fontId="32" fillId="5" borderId="2" xfId="0" applyNumberFormat="1" applyFont="1" applyFill="1" applyBorder="1" applyAlignment="1">
      <alignment horizontal="center" vertical="center"/>
    </xf>
    <xf numFmtId="4" fontId="33" fillId="5" borderId="2" xfId="0" applyNumberFormat="1" applyFont="1" applyFill="1" applyBorder="1" applyAlignment="1">
      <alignment horizontal="center" vertical="center"/>
    </xf>
    <xf numFmtId="4" fontId="33" fillId="7" borderId="2" xfId="0" applyNumberFormat="1" applyFont="1" applyFill="1" applyBorder="1" applyAlignment="1">
      <alignment horizontal="center" vertical="center"/>
    </xf>
    <xf numFmtId="4" fontId="8" fillId="6" borderId="2" xfId="0" applyNumberFormat="1" applyFont="1" applyFill="1" applyBorder="1" applyAlignment="1">
      <alignment horizontal="center" vertical="center"/>
    </xf>
    <xf numFmtId="4" fontId="46" fillId="11" borderId="2"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xf>
    <xf numFmtId="4" fontId="8" fillId="0" borderId="2" xfId="0" applyNumberFormat="1" applyFont="1" applyFill="1" applyBorder="1" applyAlignment="1">
      <alignment horizontal="center" vertical="center"/>
    </xf>
    <xf numFmtId="4" fontId="49" fillId="0" borderId="2" xfId="0" applyNumberFormat="1" applyFont="1" applyBorder="1" applyAlignment="1">
      <alignment horizontal="center" vertical="center"/>
    </xf>
    <xf numFmtId="4" fontId="33" fillId="8" borderId="2" xfId="0" applyNumberFormat="1" applyFont="1" applyFill="1" applyBorder="1" applyAlignment="1">
      <alignment horizontal="center" vertical="center"/>
    </xf>
    <xf numFmtId="166" fontId="41" fillId="6" borderId="2" xfId="1" applyNumberFormat="1" applyFont="1" applyFill="1" applyBorder="1" applyAlignment="1">
      <alignment vertical="top" wrapText="1"/>
    </xf>
    <xf numFmtId="166" fontId="46" fillId="6" borderId="2" xfId="1" applyNumberFormat="1" applyFont="1" applyFill="1" applyBorder="1" applyAlignment="1">
      <alignment vertical="top" wrapText="1"/>
    </xf>
    <xf numFmtId="49" fontId="23" fillId="6" borderId="2" xfId="0" applyNumberFormat="1" applyFont="1" applyFill="1" applyBorder="1" applyAlignment="1">
      <alignment horizontal="center" vertical="top" wrapText="1"/>
    </xf>
    <xf numFmtId="0" fontId="41" fillId="0" borderId="2" xfId="0" applyNumberFormat="1" applyFont="1" applyBorder="1" applyAlignment="1">
      <alignment vertical="center" wrapText="1"/>
    </xf>
    <xf numFmtId="4" fontId="41" fillId="0" borderId="2" xfId="0" applyNumberFormat="1" applyFont="1" applyFill="1" applyBorder="1" applyAlignment="1">
      <alignment horizontal="center" vertical="center" wrapText="1"/>
    </xf>
    <xf numFmtId="0" fontId="31" fillId="11" borderId="2" xfId="0" applyFont="1" applyFill="1" applyBorder="1" applyAlignment="1">
      <alignment horizontal="left" vertical="center" wrapText="1"/>
    </xf>
    <xf numFmtId="4" fontId="34" fillId="6" borderId="2" xfId="0" applyNumberFormat="1" applyFont="1" applyFill="1" applyBorder="1" applyAlignment="1">
      <alignment horizontal="center" vertical="center"/>
    </xf>
    <xf numFmtId="0" fontId="33" fillId="9" borderId="2" xfId="0" applyFont="1" applyFill="1" applyBorder="1" applyAlignment="1">
      <alignment horizontal="center" vertical="center" wrapText="1"/>
    </xf>
    <xf numFmtId="0" fontId="33" fillId="9" borderId="2" xfId="0" applyFont="1" applyFill="1" applyBorder="1" applyAlignment="1">
      <alignment horizontal="center" wrapText="1"/>
    </xf>
    <xf numFmtId="0" fontId="33" fillId="11" borderId="2" xfId="0" applyFont="1" applyFill="1" applyBorder="1" applyAlignment="1">
      <alignment horizontal="left" vertical="center" wrapText="1"/>
    </xf>
    <xf numFmtId="49" fontId="33" fillId="9" borderId="2" xfId="0" applyNumberFormat="1" applyFont="1" applyFill="1" applyBorder="1" applyAlignment="1">
      <alignment horizontal="left" wrapText="1"/>
    </xf>
    <xf numFmtId="49" fontId="44" fillId="6" borderId="2" xfId="0" applyNumberFormat="1" applyFont="1" applyFill="1" applyBorder="1" applyAlignment="1">
      <alignment horizontal="center" vertical="top" wrapText="1"/>
    </xf>
    <xf numFmtId="0" fontId="32" fillId="2" borderId="2" xfId="0" applyFont="1" applyFill="1" applyBorder="1" applyAlignment="1">
      <alignment horizontal="left" vertical="center" wrapText="1"/>
    </xf>
    <xf numFmtId="49" fontId="6" fillId="6" borderId="2" xfId="0" applyNumberFormat="1" applyFont="1" applyFill="1" applyBorder="1" applyAlignment="1">
      <alignment horizontal="center" vertical="center" wrapText="1"/>
    </xf>
    <xf numFmtId="0" fontId="11" fillId="0" borderId="0" xfId="0" applyFont="1"/>
    <xf numFmtId="0" fontId="24" fillId="0" borderId="0" xfId="0" applyFont="1"/>
    <xf numFmtId="0" fontId="0" fillId="3" borderId="2" xfId="0" applyFill="1" applyBorder="1" applyAlignment="1">
      <alignment horizontal="center" vertical="center"/>
    </xf>
    <xf numFmtId="0" fontId="41" fillId="0" borderId="2" xfId="0" applyFont="1" applyBorder="1" applyAlignment="1">
      <alignment wrapText="1"/>
    </xf>
    <xf numFmtId="0" fontId="52" fillId="2" borderId="2" xfId="0" applyFont="1" applyFill="1" applyBorder="1" applyAlignment="1">
      <alignment horizontal="left" vertical="center" wrapText="1"/>
    </xf>
    <xf numFmtId="0" fontId="41" fillId="6" borderId="2" xfId="0" applyFont="1" applyFill="1" applyBorder="1" applyAlignment="1">
      <alignment wrapText="1"/>
    </xf>
    <xf numFmtId="166" fontId="38" fillId="6" borderId="2" xfId="1" applyNumberFormat="1" applyFont="1" applyFill="1" applyBorder="1" applyAlignment="1">
      <alignment vertical="top" wrapText="1"/>
    </xf>
    <xf numFmtId="166" fontId="39" fillId="0" borderId="2" xfId="1" applyNumberFormat="1" applyFont="1" applyFill="1" applyBorder="1" applyAlignment="1">
      <alignment vertical="center" wrapText="1"/>
    </xf>
    <xf numFmtId="0" fontId="53" fillId="6" borderId="2" xfId="0" applyFont="1" applyFill="1" applyBorder="1" applyAlignment="1">
      <alignment wrapText="1"/>
    </xf>
    <xf numFmtId="0" fontId="51" fillId="6" borderId="2" xfId="0" applyFont="1" applyFill="1" applyBorder="1"/>
    <xf numFmtId="0" fontId="41" fillId="0" borderId="2" xfId="0" applyFont="1" applyBorder="1"/>
    <xf numFmtId="4" fontId="7" fillId="6" borderId="2" xfId="0" applyNumberFormat="1" applyFont="1" applyFill="1" applyBorder="1" applyAlignment="1">
      <alignment horizontal="center" vertical="center"/>
    </xf>
    <xf numFmtId="0" fontId="51" fillId="6" borderId="2" xfId="0" applyFont="1" applyFill="1" applyBorder="1" applyAlignment="1">
      <alignment wrapText="1"/>
    </xf>
    <xf numFmtId="0" fontId="51" fillId="11" borderId="2" xfId="0" applyFont="1" applyFill="1" applyBorder="1"/>
    <xf numFmtId="0" fontId="32" fillId="0" borderId="2" xfId="0" applyFont="1" applyFill="1" applyBorder="1" applyAlignment="1">
      <alignment wrapText="1"/>
    </xf>
    <xf numFmtId="0" fontId="32" fillId="0" borderId="2" xfId="0" applyFont="1" applyBorder="1" applyAlignment="1">
      <alignment wrapText="1"/>
    </xf>
    <xf numFmtId="0" fontId="52" fillId="0" borderId="2" xfId="0" applyFont="1" applyBorder="1" applyAlignment="1">
      <alignment horizontal="left" vertical="top" wrapText="1" indent="1"/>
    </xf>
    <xf numFmtId="0" fontId="32" fillId="0" borderId="2" xfId="0" applyFont="1" applyBorder="1" applyAlignment="1">
      <alignment horizontal="left" vertical="top" wrapText="1" indent="1"/>
    </xf>
    <xf numFmtId="0" fontId="52" fillId="6" borderId="2" xfId="0" applyFont="1" applyFill="1" applyBorder="1" applyAlignment="1">
      <alignment horizontal="left" vertical="top" wrapText="1" indent="1"/>
    </xf>
    <xf numFmtId="166" fontId="51" fillId="6" borderId="5" xfId="1" applyNumberFormat="1" applyFont="1" applyFill="1" applyBorder="1" applyAlignment="1">
      <alignment vertical="top" wrapText="1"/>
    </xf>
    <xf numFmtId="0" fontId="53" fillId="6" borderId="2" xfId="0" applyFont="1" applyFill="1" applyBorder="1" applyAlignment="1">
      <alignment horizontal="left" wrapText="1"/>
    </xf>
    <xf numFmtId="49" fontId="8" fillId="11" borderId="2" xfId="0" applyNumberFormat="1" applyFont="1" applyFill="1" applyBorder="1" applyAlignment="1">
      <alignment horizontal="center" vertical="center" wrapText="1"/>
    </xf>
    <xf numFmtId="0" fontId="38" fillId="11" borderId="2" xfId="0" applyFont="1" applyFill="1" applyBorder="1" applyAlignment="1">
      <alignment wrapText="1"/>
    </xf>
    <xf numFmtId="4" fontId="33" fillId="11" borderId="2" xfId="0" applyNumberFormat="1" applyFont="1" applyFill="1" applyBorder="1" applyAlignment="1">
      <alignment horizontal="center" vertical="center"/>
    </xf>
    <xf numFmtId="49" fontId="6" fillId="6" borderId="2" xfId="0" applyNumberFormat="1" applyFont="1" applyFill="1" applyBorder="1" applyAlignment="1">
      <alignment horizontal="left" vertical="center" wrapText="1"/>
    </xf>
    <xf numFmtId="49" fontId="31" fillId="9" borderId="2" xfId="0" applyNumberFormat="1" applyFont="1" applyFill="1" applyBorder="1" applyAlignment="1">
      <alignment horizontal="center" wrapText="1"/>
    </xf>
    <xf numFmtId="0" fontId="52" fillId="6" borderId="2" xfId="0" applyFont="1" applyFill="1" applyBorder="1" applyAlignment="1">
      <alignment wrapText="1"/>
    </xf>
    <xf numFmtId="0" fontId="55" fillId="0" borderId="2" xfId="0" applyFont="1" applyBorder="1" applyAlignment="1">
      <alignment horizontal="left" vertical="center" wrapText="1"/>
    </xf>
    <xf numFmtId="0" fontId="56" fillId="6" borderId="2" xfId="0" applyFont="1" applyFill="1" applyBorder="1" applyAlignment="1">
      <alignment wrapText="1"/>
    </xf>
    <xf numFmtId="0" fontId="57" fillId="0" borderId="2" xfId="0" applyFont="1" applyBorder="1" applyAlignment="1">
      <alignment wrapText="1"/>
    </xf>
    <xf numFmtId="0" fontId="57" fillId="0" borderId="2" xfId="0" applyFont="1" applyFill="1" applyBorder="1" applyAlignment="1">
      <alignment wrapText="1"/>
    </xf>
    <xf numFmtId="0" fontId="56" fillId="6" borderId="2" xfId="0" applyFont="1" applyFill="1" applyBorder="1"/>
    <xf numFmtId="0" fontId="41" fillId="0" borderId="2" xfId="0" applyFont="1" applyFill="1" applyBorder="1" applyAlignment="1">
      <alignment horizontal="left" vertical="center" wrapText="1"/>
    </xf>
    <xf numFmtId="0" fontId="58" fillId="6" borderId="2" xfId="0" applyFont="1" applyFill="1" applyBorder="1" applyAlignment="1">
      <alignment wrapText="1"/>
    </xf>
    <xf numFmtId="0" fontId="6" fillId="6" borderId="2" xfId="0" applyFont="1" applyFill="1" applyBorder="1" applyAlignment="1">
      <alignment horizontal="center"/>
    </xf>
    <xf numFmtId="0" fontId="52" fillId="6" borderId="2"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23" fillId="6" borderId="2" xfId="0" applyFont="1" applyFill="1" applyBorder="1" applyAlignment="1">
      <alignment wrapText="1"/>
    </xf>
    <xf numFmtId="0" fontId="57" fillId="0" borderId="2" xfId="0" applyFont="1" applyBorder="1"/>
    <xf numFmtId="0" fontId="23" fillId="6" borderId="2" xfId="0" applyFont="1" applyFill="1" applyBorder="1" applyAlignment="1">
      <alignment horizontal="left" vertical="center" wrapText="1"/>
    </xf>
    <xf numFmtId="166" fontId="51" fillId="6" borderId="2" xfId="1" applyNumberFormat="1" applyFont="1" applyFill="1" applyBorder="1" applyAlignment="1">
      <alignment vertical="top" wrapText="1"/>
    </xf>
    <xf numFmtId="49" fontId="8" fillId="6" borderId="2" xfId="0" applyNumberFormat="1" applyFont="1" applyFill="1" applyBorder="1" applyAlignment="1">
      <alignment horizontal="center" vertical="center" wrapText="1"/>
    </xf>
    <xf numFmtId="49" fontId="9" fillId="5" borderId="2" xfId="0" applyNumberFormat="1" applyFont="1" applyFill="1" applyBorder="1" applyAlignment="1">
      <alignment horizontal="center" vertical="center" wrapText="1"/>
    </xf>
    <xf numFmtId="0" fontId="51" fillId="6" borderId="5" xfId="0" applyFont="1" applyFill="1" applyBorder="1" applyAlignment="1">
      <alignment horizontal="left" vertical="top" wrapText="1"/>
    </xf>
    <xf numFmtId="0" fontId="4" fillId="0" borderId="0" xfId="0" applyFont="1" applyAlignment="1">
      <alignment horizontal="center"/>
    </xf>
    <xf numFmtId="0" fontId="59" fillId="0" borderId="2" xfId="0" applyFont="1" applyBorder="1" applyAlignment="1">
      <alignment horizontal="center" vertical="center" textRotation="90" wrapText="1"/>
    </xf>
    <xf numFmtId="0" fontId="0" fillId="0" borderId="2" xfId="0" applyBorder="1" applyAlignment="1">
      <alignment horizontal="center" wrapText="1"/>
    </xf>
    <xf numFmtId="49" fontId="0" fillId="0" borderId="2" xfId="0" applyNumberFormat="1" applyBorder="1" applyAlignment="1">
      <alignment horizontal="center" wrapText="1"/>
    </xf>
    <xf numFmtId="0" fontId="44" fillId="6" borderId="2"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60" fillId="0" borderId="2" xfId="0" applyFont="1" applyFill="1" applyBorder="1" applyAlignment="1">
      <alignment wrapText="1"/>
    </xf>
    <xf numFmtId="0" fontId="38" fillId="6" borderId="2" xfId="0" applyFont="1" applyFill="1" applyBorder="1" applyAlignment="1">
      <alignment horizontal="center" vertical="top" wrapText="1"/>
    </xf>
    <xf numFmtId="0" fontId="15" fillId="0" borderId="2" xfId="0" applyFont="1" applyFill="1" applyBorder="1" applyAlignment="1">
      <alignment horizontal="left" vertical="center" wrapText="1"/>
    </xf>
    <xf numFmtId="0" fontId="51" fillId="6" borderId="2" xfId="0" applyFont="1" applyFill="1" applyBorder="1" applyAlignment="1">
      <alignment horizontal="left" vertical="top" wrapText="1"/>
    </xf>
    <xf numFmtId="0" fontId="21" fillId="6" borderId="2" xfId="0" applyFont="1" applyFill="1" applyBorder="1" applyAlignment="1">
      <alignment horizontal="left" vertical="center" wrapText="1"/>
    </xf>
    <xf numFmtId="0" fontId="61" fillId="6" borderId="2" xfId="0" applyFont="1" applyFill="1" applyBorder="1" applyAlignment="1">
      <alignment wrapText="1"/>
    </xf>
    <xf numFmtId="0" fontId="60" fillId="0" borderId="2" xfId="0" applyFont="1" applyBorder="1" applyAlignment="1">
      <alignment vertical="top" wrapText="1"/>
    </xf>
    <xf numFmtId="0" fontId="31" fillId="11" borderId="2" xfId="0" applyFont="1" applyFill="1" applyBorder="1" applyAlignment="1">
      <alignment horizontal="center"/>
    </xf>
    <xf numFmtId="0" fontId="8" fillId="9" borderId="2" xfId="0" applyFont="1" applyFill="1" applyBorder="1" applyAlignment="1">
      <alignment horizontal="center"/>
    </xf>
    <xf numFmtId="0" fontId="52" fillId="0" borderId="2" xfId="0" applyFont="1" applyFill="1" applyBorder="1" applyAlignment="1">
      <alignment wrapText="1"/>
    </xf>
    <xf numFmtId="0" fontId="15" fillId="0" borderId="2" xfId="0" applyFont="1" applyFill="1" applyBorder="1" applyAlignment="1">
      <alignment vertical="center" wrapText="1"/>
    </xf>
    <xf numFmtId="49" fontId="8" fillId="9" borderId="2" xfId="0" applyNumberFormat="1" applyFont="1" applyFill="1" applyBorder="1" applyAlignment="1">
      <alignment horizontal="center" wrapText="1"/>
    </xf>
    <xf numFmtId="0" fontId="51" fillId="6" borderId="2" xfId="0" applyFont="1" applyFill="1" applyBorder="1" applyAlignment="1">
      <alignment horizontal="left" vertical="center" wrapText="1"/>
    </xf>
    <xf numFmtId="0" fontId="41" fillId="0" borderId="5" xfId="0" applyFont="1" applyFill="1" applyBorder="1" applyAlignment="1">
      <alignment horizontal="left" vertical="top" wrapText="1"/>
    </xf>
    <xf numFmtId="0" fontId="32" fillId="0" borderId="2" xfId="0" applyFont="1" applyFill="1" applyBorder="1" applyAlignment="1">
      <alignment vertical="top" wrapText="1"/>
    </xf>
    <xf numFmtId="0" fontId="61" fillId="6" borderId="2" xfId="0" applyFont="1" applyFill="1" applyBorder="1" applyAlignment="1">
      <alignment horizontal="center" wrapText="1"/>
    </xf>
    <xf numFmtId="0" fontId="57" fillId="0" borderId="5" xfId="0" applyFont="1" applyBorder="1" applyAlignment="1">
      <alignment wrapText="1"/>
    </xf>
    <xf numFmtId="0" fontId="46" fillId="11" borderId="2" xfId="0" applyFont="1" applyFill="1" applyBorder="1" applyAlignment="1">
      <alignment horizontal="center" vertical="center" wrapText="1"/>
    </xf>
    <xf numFmtId="0" fontId="33" fillId="2" borderId="2" xfId="0" applyFont="1" applyFill="1" applyBorder="1" applyAlignment="1">
      <alignment horizontal="center" wrapText="1"/>
    </xf>
    <xf numFmtId="0" fontId="9" fillId="0" borderId="2" xfId="0" applyFont="1" applyFill="1" applyBorder="1" applyAlignment="1">
      <alignment horizontal="center" vertical="center" wrapText="1"/>
    </xf>
    <xf numFmtId="49" fontId="17" fillId="8" borderId="2" xfId="0" applyNumberFormat="1" applyFont="1" applyFill="1" applyBorder="1" applyAlignment="1">
      <alignment horizontal="center"/>
    </xf>
    <xf numFmtId="0" fontId="6" fillId="8" borderId="2" xfId="0" applyFont="1" applyFill="1" applyBorder="1" applyAlignment="1">
      <alignment horizontal="center" wrapText="1"/>
    </xf>
    <xf numFmtId="0" fontId="62" fillId="8" borderId="2" xfId="0" applyFont="1" applyFill="1" applyBorder="1" applyAlignment="1">
      <alignment horizontal="left" wrapText="1"/>
    </xf>
    <xf numFmtId="0" fontId="62" fillId="10" borderId="2" xfId="0" applyFont="1" applyFill="1" applyBorder="1" applyAlignment="1">
      <alignment horizontal="left" wrapText="1"/>
    </xf>
    <xf numFmtId="4" fontId="33" fillId="8" borderId="2" xfId="0" applyNumberFormat="1" applyFont="1" applyFill="1" applyBorder="1" applyAlignment="1">
      <alignment horizontal="center"/>
    </xf>
    <xf numFmtId="4" fontId="33" fillId="2" borderId="2" xfId="0" applyNumberFormat="1" applyFont="1" applyFill="1" applyBorder="1" applyAlignment="1">
      <alignment horizontal="center"/>
    </xf>
    <xf numFmtId="4" fontId="32" fillId="2" borderId="2" xfId="0" applyNumberFormat="1" applyFont="1" applyFill="1" applyBorder="1" applyAlignment="1">
      <alignment horizontal="center"/>
    </xf>
    <xf numFmtId="0" fontId="32" fillId="6" borderId="2" xfId="0" applyFont="1" applyFill="1" applyBorder="1" applyAlignment="1">
      <alignment wrapText="1"/>
    </xf>
    <xf numFmtId="49" fontId="63" fillId="6" borderId="2" xfId="0" applyNumberFormat="1" applyFont="1" applyFill="1" applyBorder="1" applyAlignment="1">
      <alignment horizontal="center" wrapText="1"/>
    </xf>
    <xf numFmtId="0" fontId="32" fillId="6" borderId="5" xfId="0" applyFont="1" applyFill="1" applyBorder="1" applyAlignment="1">
      <alignment horizontal="left" vertical="center" wrapText="1"/>
    </xf>
    <xf numFmtId="0" fontId="63" fillId="6" borderId="2" xfId="0" applyFont="1" applyFill="1" applyBorder="1" applyAlignment="1">
      <alignment horizontal="center"/>
    </xf>
    <xf numFmtId="0" fontId="15" fillId="6" borderId="2" xfId="0" applyFont="1" applyFill="1" applyBorder="1" applyAlignment="1">
      <alignment horizontal="left" vertical="center" wrapText="1"/>
    </xf>
    <xf numFmtId="0" fontId="54" fillId="6" borderId="2" xfId="0" applyFont="1" applyFill="1" applyBorder="1" applyAlignment="1">
      <alignment wrapText="1"/>
    </xf>
    <xf numFmtId="4" fontId="64" fillId="6" borderId="2" xfId="0" applyNumberFormat="1" applyFont="1" applyFill="1" applyBorder="1" applyAlignment="1">
      <alignment horizontal="center" vertical="center"/>
    </xf>
    <xf numFmtId="4" fontId="65" fillId="6" borderId="2" xfId="0" applyNumberFormat="1" applyFont="1" applyFill="1" applyBorder="1" applyAlignment="1">
      <alignment horizontal="center" vertical="center"/>
    </xf>
    <xf numFmtId="4" fontId="66" fillId="6" borderId="2" xfId="0" applyNumberFormat="1" applyFont="1" applyFill="1" applyBorder="1" applyAlignment="1">
      <alignment horizontal="center" vertical="center"/>
    </xf>
    <xf numFmtId="0" fontId="6" fillId="6" borderId="2" xfId="0" applyFont="1" applyFill="1" applyBorder="1" applyAlignment="1">
      <alignment vertical="center" wrapText="1"/>
    </xf>
    <xf numFmtId="166" fontId="23" fillId="6" borderId="5" xfId="1" applyNumberFormat="1" applyFont="1" applyFill="1" applyBorder="1" applyAlignment="1">
      <alignment vertical="top" wrapText="1"/>
    </xf>
    <xf numFmtId="0" fontId="57" fillId="0" borderId="2" xfId="0" applyFont="1" applyBorder="1" applyAlignment="1">
      <alignment horizontal="left" wrapText="1"/>
    </xf>
    <xf numFmtId="165" fontId="32" fillId="2" borderId="2" xfId="0" applyNumberFormat="1" applyFont="1" applyFill="1" applyBorder="1" applyAlignment="1"/>
    <xf numFmtId="0" fontId="6" fillId="6"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xf>
    <xf numFmtId="4" fontId="28" fillId="5" borderId="2" xfId="0" applyNumberFormat="1" applyFont="1" applyFill="1" applyBorder="1" applyAlignment="1">
      <alignment horizontal="center" vertical="center"/>
    </xf>
    <xf numFmtId="4" fontId="12" fillId="5" borderId="2" xfId="0" applyNumberFormat="1" applyFont="1" applyFill="1" applyBorder="1" applyAlignment="1">
      <alignment horizontal="center" vertical="center"/>
    </xf>
    <xf numFmtId="4" fontId="12" fillId="2" borderId="2" xfId="0" applyNumberFormat="1" applyFont="1" applyFill="1" applyBorder="1" applyAlignment="1">
      <alignment horizontal="center" vertical="center"/>
    </xf>
    <xf numFmtId="4" fontId="48" fillId="5" borderId="2" xfId="0" applyNumberFormat="1" applyFont="1" applyFill="1" applyBorder="1" applyAlignment="1">
      <alignment horizontal="center" vertical="center"/>
    </xf>
    <xf numFmtId="4" fontId="26" fillId="0" borderId="2" xfId="0" applyNumberFormat="1" applyFont="1" applyFill="1" applyBorder="1" applyAlignment="1">
      <alignment horizontal="center" vertical="center"/>
    </xf>
    <xf numFmtId="4" fontId="20" fillId="0" borderId="2" xfId="0" applyNumberFormat="1" applyFont="1" applyFill="1" applyBorder="1" applyAlignment="1">
      <alignment horizontal="center" vertical="center"/>
    </xf>
    <xf numFmtId="4" fontId="0" fillId="0" borderId="2" xfId="0" applyNumberFormat="1" applyFill="1" applyBorder="1" applyAlignment="1">
      <alignment horizontal="center" vertical="center"/>
    </xf>
    <xf numFmtId="4" fontId="12" fillId="0" borderId="2" xfId="0" applyNumberFormat="1" applyFont="1" applyBorder="1" applyAlignment="1">
      <alignment horizontal="center" vertical="center"/>
    </xf>
    <xf numFmtId="4" fontId="34" fillId="0" borderId="0" xfId="0" applyNumberFormat="1" applyFont="1" applyFill="1" applyAlignment="1">
      <alignment horizontal="center" vertical="center"/>
    </xf>
    <xf numFmtId="4" fontId="28" fillId="0" borderId="2" xfId="0" applyNumberFormat="1" applyFont="1" applyFill="1" applyBorder="1" applyAlignment="1">
      <alignment horizontal="center" vertical="center"/>
    </xf>
    <xf numFmtId="4" fontId="50" fillId="0" borderId="2" xfId="0" applyNumberFormat="1" applyFont="1" applyFill="1" applyBorder="1" applyAlignment="1">
      <alignment horizontal="center" vertical="center"/>
    </xf>
    <xf numFmtId="4" fontId="29" fillId="5" borderId="2" xfId="0" applyNumberFormat="1" applyFont="1" applyFill="1" applyBorder="1" applyAlignment="1">
      <alignment horizontal="center" vertical="center"/>
    </xf>
    <xf numFmtId="4" fontId="20" fillId="0" borderId="2" xfId="0" applyNumberFormat="1" applyFont="1" applyBorder="1" applyAlignment="1">
      <alignment horizontal="center" vertical="center"/>
    </xf>
    <xf numFmtId="4" fontId="0" fillId="0" borderId="2" xfId="0" applyNumberFormat="1" applyBorder="1" applyAlignment="1">
      <alignment horizontal="center" vertical="center"/>
    </xf>
    <xf numFmtId="4" fontId="34" fillId="0" borderId="0" xfId="0" applyNumberFormat="1" applyFont="1" applyAlignment="1">
      <alignment horizontal="center" vertical="center"/>
    </xf>
    <xf numFmtId="4" fontId="30" fillId="0" borderId="2" xfId="0" applyNumberFormat="1" applyFont="1" applyFill="1" applyBorder="1" applyAlignment="1">
      <alignment horizontal="center" vertical="center"/>
    </xf>
    <xf numFmtId="4" fontId="11" fillId="6" borderId="2" xfId="0" applyNumberFormat="1" applyFont="1" applyFill="1" applyBorder="1" applyAlignment="1">
      <alignment horizontal="center" vertical="center"/>
    </xf>
    <xf numFmtId="4" fontId="30" fillId="6" borderId="2" xfId="0" applyNumberFormat="1" applyFont="1" applyFill="1" applyBorder="1" applyAlignment="1">
      <alignment horizontal="center" vertical="center"/>
    </xf>
    <xf numFmtId="4" fontId="20" fillId="6" borderId="2" xfId="0" applyNumberFormat="1" applyFont="1" applyFill="1" applyBorder="1" applyAlignment="1">
      <alignment horizontal="center" vertical="center"/>
    </xf>
    <xf numFmtId="4" fontId="0" fillId="6" borderId="2" xfId="0" applyNumberFormat="1" applyFill="1" applyBorder="1" applyAlignment="1">
      <alignment horizontal="center" vertical="center"/>
    </xf>
    <xf numFmtId="4" fontId="46" fillId="6" borderId="2" xfId="0" applyNumberFormat="1" applyFont="1" applyFill="1" applyBorder="1" applyAlignment="1">
      <alignment horizontal="center" vertical="center" wrapText="1"/>
    </xf>
    <xf numFmtId="4" fontId="41" fillId="0" borderId="2" xfId="0" applyNumberFormat="1" applyFont="1" applyBorder="1" applyAlignment="1">
      <alignment horizontal="center" vertical="center" wrapText="1"/>
    </xf>
    <xf numFmtId="4" fontId="0" fillId="0" borderId="0" xfId="0" applyNumberFormat="1"/>
    <xf numFmtId="4" fontId="29" fillId="0" borderId="2" xfId="0" applyNumberFormat="1" applyFont="1" applyFill="1" applyBorder="1" applyAlignment="1">
      <alignment horizontal="center" vertical="center"/>
    </xf>
    <xf numFmtId="4" fontId="29" fillId="0" borderId="2" xfId="0" applyNumberFormat="1" applyFont="1" applyBorder="1" applyAlignment="1">
      <alignment horizontal="center" vertical="center"/>
    </xf>
    <xf numFmtId="4" fontId="49" fillId="5" borderId="2" xfId="0" applyNumberFormat="1" applyFont="1" applyFill="1" applyBorder="1" applyAlignment="1">
      <alignment horizontal="center" vertical="center"/>
    </xf>
    <xf numFmtId="0" fontId="67" fillId="6" borderId="2" xfId="0" applyFont="1" applyFill="1" applyBorder="1" applyAlignment="1">
      <alignment wrapText="1"/>
    </xf>
    <xf numFmtId="0" fontId="68" fillId="6" borderId="2" xfId="0" applyFont="1" applyFill="1" applyBorder="1" applyAlignment="1">
      <alignment wrapText="1"/>
    </xf>
    <xf numFmtId="4" fontId="0" fillId="0" borderId="2" xfId="0" applyNumberFormat="1" applyBorder="1" applyAlignment="1">
      <alignment horizontal="center"/>
    </xf>
    <xf numFmtId="4" fontId="34" fillId="0" borderId="2" xfId="0" applyNumberFormat="1" applyFont="1" applyBorder="1" applyAlignment="1">
      <alignment horizontal="center"/>
    </xf>
    <xf numFmtId="0" fontId="69" fillId="0" borderId="2" xfId="0" applyFont="1" applyFill="1" applyBorder="1" applyAlignment="1">
      <alignment horizontal="left" vertical="center" wrapText="1"/>
    </xf>
    <xf numFmtId="49" fontId="63" fillId="6" borderId="2" xfId="0" applyNumberFormat="1" applyFont="1" applyFill="1" applyBorder="1" applyAlignment="1">
      <alignment horizontal="center"/>
    </xf>
    <xf numFmtId="49" fontId="27" fillId="0" borderId="2" xfId="0" applyNumberFormat="1" applyFont="1" applyFill="1" applyBorder="1" applyAlignment="1">
      <alignment horizontal="center"/>
    </xf>
    <xf numFmtId="49" fontId="25" fillId="6" borderId="2" xfId="0" applyNumberFormat="1" applyFont="1" applyFill="1" applyBorder="1" applyAlignment="1">
      <alignment horizontal="center"/>
    </xf>
    <xf numFmtId="0" fontId="8" fillId="6" borderId="2" xfId="0" applyFont="1" applyFill="1" applyBorder="1" applyAlignment="1">
      <alignment horizontal="center"/>
    </xf>
    <xf numFmtId="0" fontId="5" fillId="9" borderId="2" xfId="0" applyFont="1" applyFill="1" applyBorder="1" applyAlignment="1">
      <alignment horizontal="center"/>
    </xf>
    <xf numFmtId="0" fontId="5" fillId="6" borderId="2" xfId="0" applyFont="1" applyFill="1" applyBorder="1" applyAlignment="1">
      <alignment horizontal="center"/>
    </xf>
    <xf numFmtId="0" fontId="5" fillId="2" borderId="2" xfId="0" applyFont="1" applyFill="1" applyBorder="1" applyAlignment="1">
      <alignment horizontal="center"/>
    </xf>
    <xf numFmtId="0" fontId="5" fillId="10" borderId="2" xfId="0" applyFont="1" applyFill="1" applyBorder="1" applyAlignment="1">
      <alignment horizontal="center"/>
    </xf>
    <xf numFmtId="0" fontId="5" fillId="3" borderId="2" xfId="0" applyFont="1" applyFill="1" applyBorder="1" applyAlignment="1">
      <alignment horizontal="center"/>
    </xf>
    <xf numFmtId="0" fontId="5" fillId="11" borderId="2" xfId="0" applyFont="1" applyFill="1" applyBorder="1" applyAlignment="1">
      <alignment horizontal="center"/>
    </xf>
    <xf numFmtId="0" fontId="5" fillId="8" borderId="2" xfId="0" applyFont="1" applyFill="1" applyBorder="1" applyAlignment="1">
      <alignment horizontal="center"/>
    </xf>
    <xf numFmtId="165" fontId="34" fillId="0" borderId="2" xfId="0" applyNumberFormat="1" applyFont="1" applyBorder="1" applyAlignment="1">
      <alignment horizontal="center"/>
    </xf>
    <xf numFmtId="49" fontId="69" fillId="0" borderId="2" xfId="0" applyNumberFormat="1" applyFont="1" applyBorder="1" applyAlignment="1">
      <alignment horizontal="center" wrapText="1"/>
    </xf>
    <xf numFmtId="166" fontId="24" fillId="5" borderId="5" xfId="1" applyNumberFormat="1" applyFont="1" applyFill="1" applyBorder="1" applyAlignment="1">
      <alignment vertical="top" wrapText="1"/>
    </xf>
    <xf numFmtId="0" fontId="11" fillId="0" borderId="2" xfId="0" applyFont="1" applyFill="1" applyBorder="1" applyAlignment="1">
      <alignment horizontal="center"/>
    </xf>
    <xf numFmtId="49" fontId="9" fillId="5" borderId="2" xfId="0" applyNumberFormat="1" applyFont="1" applyFill="1" applyBorder="1" applyAlignment="1">
      <alignment horizontal="center" wrapText="1"/>
    </xf>
    <xf numFmtId="4" fontId="31" fillId="6" borderId="2" xfId="0" applyNumberFormat="1" applyFont="1" applyFill="1" applyBorder="1" applyAlignment="1">
      <alignment horizontal="center" vertical="center"/>
    </xf>
    <xf numFmtId="0" fontId="37" fillId="0" borderId="2" xfId="0" applyFont="1" applyFill="1" applyBorder="1" applyAlignment="1">
      <alignment horizontal="left" vertical="top" wrapText="1"/>
    </xf>
    <xf numFmtId="0" fontId="24" fillId="0" borderId="2" xfId="0" applyFont="1" applyFill="1" applyBorder="1" applyAlignment="1">
      <alignment horizontal="left" vertical="top" wrapText="1"/>
    </xf>
    <xf numFmtId="0" fontId="5" fillId="7" borderId="2" xfId="0" applyFont="1" applyFill="1" applyBorder="1" applyAlignment="1">
      <alignment horizontal="center"/>
    </xf>
    <xf numFmtId="0" fontId="70" fillId="0" borderId="2" xfId="0" applyFont="1" applyBorder="1" applyAlignment="1">
      <alignment wrapText="1"/>
    </xf>
    <xf numFmtId="0" fontId="54" fillId="0" borderId="0" xfId="0" applyFont="1" applyAlignment="1">
      <alignment horizontal="center"/>
    </xf>
    <xf numFmtId="0" fontId="43" fillId="0" borderId="3"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14" fontId="7" fillId="0" borderId="0" xfId="0" applyNumberFormat="1" applyFont="1" applyFill="1" applyBorder="1" applyAlignment="1">
      <alignment horizontal="center"/>
    </xf>
    <xf numFmtId="0" fontId="7" fillId="0" borderId="0" xfId="0" applyFont="1" applyFill="1" applyBorder="1" applyAlignment="1">
      <alignment horizont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12" fillId="0" borderId="7" xfId="0" applyFont="1" applyBorder="1" applyAlignment="1">
      <alignment horizontal="center"/>
    </xf>
    <xf numFmtId="0" fontId="12" fillId="0" borderId="4" xfId="0" applyFont="1" applyBorder="1" applyAlignment="1">
      <alignment horizontal="center"/>
    </xf>
    <xf numFmtId="0" fontId="17" fillId="0" borderId="0" xfId="0" applyFont="1" applyBorder="1" applyAlignment="1">
      <alignment horizontal="center"/>
    </xf>
    <xf numFmtId="0" fontId="10" fillId="0" borderId="2" xfId="0" applyFont="1" applyBorder="1" applyAlignment="1">
      <alignment horizontal="center" vertical="center" wrapText="1"/>
    </xf>
    <xf numFmtId="0" fontId="7" fillId="0" borderId="5"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54" fillId="0" borderId="0" xfId="0" applyFont="1" applyAlignment="1">
      <alignment horizontal="center" wrapText="1"/>
    </xf>
    <xf numFmtId="0" fontId="22" fillId="3" borderId="5"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Звичайний_Додаток _ 3 зм_ни 4575" xfId="1"/>
    <cellStyle name="Обычный" xfId="0" builtinId="0"/>
  </cellStyles>
  <dxfs count="0"/>
  <tableStyles count="0" defaultTableStyle="TableStyleMedium9" defaultPivotStyle="PivotStyleLight16"/>
  <colors>
    <mruColors>
      <color rgb="FFFFFF99"/>
      <color rgb="FF99CC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J1854"/>
  <sheetViews>
    <sheetView tabSelected="1" view="pageBreakPreview" topLeftCell="A206" zoomScale="62" zoomScaleNormal="60" zoomScaleSheetLayoutView="62" workbookViewId="0">
      <selection activeCell="D231" sqref="D231"/>
    </sheetView>
  </sheetViews>
  <sheetFormatPr defaultRowHeight="12.75"/>
  <cols>
    <col min="1" max="1" width="8.7109375" customWidth="1"/>
    <col min="2" max="2" width="15.5703125" customWidth="1"/>
    <col min="3" max="3" width="37.28515625" customWidth="1"/>
    <col min="4" max="4" width="111.7109375" customWidth="1"/>
    <col min="5" max="5" width="28" customWidth="1"/>
    <col min="6" max="6" width="28.5703125" customWidth="1"/>
    <col min="7" max="7" width="26.7109375" hidden="1" customWidth="1"/>
    <col min="8" max="8" width="27.42578125" hidden="1" customWidth="1"/>
    <col min="9" max="9" width="25.7109375" hidden="1" customWidth="1"/>
    <col min="10" max="10" width="23.140625" hidden="1" customWidth="1"/>
    <col min="11" max="11" width="21.140625" hidden="1" customWidth="1"/>
    <col min="12" max="12" width="19.28515625" hidden="1" customWidth="1"/>
    <col min="13" max="13" width="17.5703125" hidden="1" customWidth="1"/>
    <col min="14" max="14" width="21.28515625" hidden="1" customWidth="1"/>
    <col min="15" max="15" width="13.42578125" hidden="1" customWidth="1"/>
    <col min="16" max="16" width="11" hidden="1" customWidth="1"/>
    <col min="17" max="17" width="12.42578125" hidden="1" customWidth="1"/>
    <col min="18" max="18" width="14.28515625" hidden="1" customWidth="1"/>
    <col min="19" max="19" width="14.5703125" hidden="1" customWidth="1"/>
    <col min="20" max="20" width="27.7109375" hidden="1" customWidth="1"/>
    <col min="21" max="21" width="30" customWidth="1"/>
    <col min="22" max="22" width="27.7109375" customWidth="1"/>
    <col min="23" max="23" width="22" customWidth="1"/>
    <col min="24" max="24" width="19.85546875" customWidth="1"/>
  </cols>
  <sheetData>
    <row r="1" spans="1:36" ht="9" customHeight="1">
      <c r="D1" s="2"/>
      <c r="E1" s="7"/>
      <c r="G1" t="s">
        <v>2</v>
      </c>
    </row>
    <row r="2" spans="1:36" ht="0.75" customHeight="1">
      <c r="D2" s="35"/>
      <c r="E2" s="253"/>
    </row>
    <row r="3" spans="1:36" ht="6.75" hidden="1" customHeight="1">
      <c r="C3" t="s">
        <v>2</v>
      </c>
      <c r="D3" s="2"/>
      <c r="E3" s="253"/>
      <c r="F3" s="7"/>
      <c r="G3" s="7"/>
    </row>
    <row r="4" spans="1:36" ht="20.25">
      <c r="B4" s="209"/>
      <c r="C4" s="209"/>
      <c r="D4" s="209"/>
      <c r="E4" s="209"/>
      <c r="F4" s="209"/>
      <c r="G4" s="210"/>
      <c r="H4" s="210"/>
      <c r="I4" s="209"/>
    </row>
    <row r="5" spans="1:36" ht="25.5" customHeight="1">
      <c r="B5" s="353" t="s">
        <v>65</v>
      </c>
      <c r="C5" s="353"/>
      <c r="D5" s="353"/>
      <c r="E5" s="353"/>
      <c r="F5" s="353"/>
      <c r="G5" s="353"/>
      <c r="H5" s="353"/>
      <c r="I5" s="353"/>
    </row>
    <row r="6" spans="1:36" ht="49.5" customHeight="1">
      <c r="B6" s="371" t="s">
        <v>96</v>
      </c>
      <c r="C6" s="371"/>
      <c r="D6" s="371"/>
      <c r="E6" s="371"/>
      <c r="F6" s="371"/>
      <c r="G6" s="371"/>
      <c r="H6" s="371"/>
      <c r="I6" s="371"/>
      <c r="P6" s="364"/>
      <c r="Q6" s="364"/>
      <c r="R6" s="364"/>
      <c r="S6" s="364"/>
      <c r="T6" s="364"/>
      <c r="U6" s="358" t="s">
        <v>208</v>
      </c>
      <c r="V6" s="359"/>
      <c r="W6" s="359"/>
      <c r="X6" s="359"/>
      <c r="Y6" s="359"/>
    </row>
    <row r="7" spans="1:36" ht="22.5" customHeight="1">
      <c r="A7" s="67"/>
      <c r="B7" s="353" t="s">
        <v>97</v>
      </c>
      <c r="C7" s="353"/>
      <c r="D7" s="353"/>
      <c r="E7" s="353"/>
      <c r="F7" s="353"/>
      <c r="G7" s="353"/>
      <c r="H7" s="353"/>
      <c r="I7" s="353"/>
      <c r="J7" s="67"/>
      <c r="K7" s="67"/>
      <c r="L7" s="67"/>
      <c r="M7" s="67"/>
      <c r="N7" s="67"/>
      <c r="O7" s="67"/>
      <c r="P7" s="67"/>
      <c r="Q7" s="67"/>
      <c r="R7" s="67"/>
      <c r="S7" s="67"/>
      <c r="T7" s="67" t="s">
        <v>8</v>
      </c>
      <c r="U7" s="67" t="s">
        <v>205</v>
      </c>
      <c r="V7" s="67"/>
    </row>
    <row r="8" spans="1:36" ht="51.75" customHeight="1">
      <c r="A8" s="362" t="s">
        <v>3</v>
      </c>
      <c r="B8" s="254"/>
      <c r="C8" s="255" t="s">
        <v>100</v>
      </c>
      <c r="D8" s="365" t="s">
        <v>98</v>
      </c>
      <c r="E8" s="366" t="s">
        <v>78</v>
      </c>
      <c r="F8" s="369" t="s">
        <v>101</v>
      </c>
      <c r="G8" s="375" t="s">
        <v>206</v>
      </c>
      <c r="H8" s="211"/>
      <c r="I8" s="372" t="s">
        <v>199</v>
      </c>
      <c r="J8" s="373"/>
      <c r="K8" s="373"/>
      <c r="L8" s="373"/>
      <c r="M8" s="373"/>
      <c r="N8" s="373"/>
      <c r="O8" s="373"/>
      <c r="P8" s="373"/>
      <c r="Q8" s="373"/>
      <c r="R8" s="373"/>
      <c r="S8" s="374"/>
      <c r="T8" s="367" t="s">
        <v>200</v>
      </c>
      <c r="U8" s="356" t="s">
        <v>207</v>
      </c>
      <c r="V8" s="354" t="s">
        <v>9</v>
      </c>
      <c r="W8" s="360" t="s">
        <v>33</v>
      </c>
      <c r="X8" s="16"/>
      <c r="Y8" s="16"/>
      <c r="Z8" s="16"/>
      <c r="AA8" s="16"/>
      <c r="AB8" s="16"/>
      <c r="AC8" s="16"/>
      <c r="AD8" s="16"/>
      <c r="AE8" s="16"/>
      <c r="AF8" s="16"/>
      <c r="AG8" s="16"/>
      <c r="AH8" s="16"/>
      <c r="AI8" s="16"/>
      <c r="AJ8" s="16"/>
    </row>
    <row r="9" spans="1:36" ht="66" customHeight="1">
      <c r="A9" s="363"/>
      <c r="B9" s="38"/>
      <c r="C9" s="256" t="s">
        <v>99</v>
      </c>
      <c r="D9" s="365"/>
      <c r="E9" s="366"/>
      <c r="F9" s="370"/>
      <c r="G9" s="376"/>
      <c r="H9" s="167"/>
      <c r="I9" s="168" t="s">
        <v>2</v>
      </c>
      <c r="J9" s="168"/>
      <c r="K9" s="168"/>
      <c r="L9" s="168"/>
      <c r="M9" s="168"/>
      <c r="N9" s="168"/>
      <c r="O9" s="168"/>
      <c r="P9" s="168"/>
      <c r="Q9" s="168"/>
      <c r="R9" s="168"/>
      <c r="S9" s="168"/>
      <c r="T9" s="368"/>
      <c r="U9" s="357"/>
      <c r="V9" s="355"/>
      <c r="W9" s="361"/>
      <c r="X9" s="16"/>
      <c r="Y9" s="16"/>
      <c r="Z9" s="6"/>
      <c r="AA9" s="16"/>
      <c r="AB9" s="16"/>
      <c r="AC9" s="16"/>
      <c r="AD9" s="16"/>
      <c r="AE9" s="16"/>
      <c r="AF9" s="16"/>
      <c r="AG9" s="16"/>
      <c r="AH9" s="16"/>
      <c r="AI9" s="16"/>
      <c r="AJ9" s="16"/>
    </row>
    <row r="10" spans="1:36" ht="62.25" hidden="1" customHeight="1">
      <c r="A10" s="119"/>
      <c r="B10" s="120" t="s">
        <v>24</v>
      </c>
      <c r="C10" s="205" t="s">
        <v>34</v>
      </c>
      <c r="D10" s="121"/>
      <c r="E10" s="169">
        <f>E11</f>
        <v>0</v>
      </c>
      <c r="F10" s="169">
        <f t="shared" ref="F10:W10" si="0">F11</f>
        <v>0</v>
      </c>
      <c r="G10" s="169">
        <f t="shared" si="0"/>
        <v>0</v>
      </c>
      <c r="H10" s="169">
        <f t="shared" si="0"/>
        <v>0</v>
      </c>
      <c r="I10" s="169">
        <f t="shared" si="0"/>
        <v>0</v>
      </c>
      <c r="J10" s="169">
        <f t="shared" si="0"/>
        <v>0</v>
      </c>
      <c r="K10" s="169">
        <f t="shared" si="0"/>
        <v>0</v>
      </c>
      <c r="L10" s="169">
        <f t="shared" si="0"/>
        <v>0</v>
      </c>
      <c r="M10" s="169">
        <f t="shared" si="0"/>
        <v>0</v>
      </c>
      <c r="N10" s="169">
        <f t="shared" si="0"/>
        <v>0</v>
      </c>
      <c r="O10" s="169">
        <f t="shared" si="0"/>
        <v>0</v>
      </c>
      <c r="P10" s="169">
        <f t="shared" si="0"/>
        <v>0</v>
      </c>
      <c r="Q10" s="169">
        <f t="shared" si="0"/>
        <v>0</v>
      </c>
      <c r="R10" s="169">
        <f t="shared" si="0"/>
        <v>0</v>
      </c>
      <c r="S10" s="169">
        <f t="shared" si="0"/>
        <v>0</v>
      </c>
      <c r="T10" s="169">
        <f t="shared" si="0"/>
        <v>0</v>
      </c>
      <c r="U10" s="169">
        <f t="shared" si="0"/>
        <v>0</v>
      </c>
      <c r="V10" s="169">
        <f t="shared" si="0"/>
        <v>0</v>
      </c>
      <c r="W10" s="169" t="e">
        <f t="shared" si="0"/>
        <v>#DIV/0!</v>
      </c>
      <c r="X10" s="40"/>
      <c r="Y10" s="40"/>
      <c r="Z10" s="40"/>
      <c r="AA10" s="40"/>
      <c r="AB10" s="40"/>
      <c r="AC10" s="40"/>
      <c r="AD10" s="40"/>
      <c r="AE10" s="16"/>
      <c r="AF10" s="16"/>
      <c r="AG10" s="16"/>
      <c r="AH10" s="16"/>
      <c r="AI10" s="16"/>
      <c r="AJ10" s="16"/>
    </row>
    <row r="11" spans="1:36" ht="57.75" hidden="1" customHeight="1">
      <c r="A11" s="43"/>
      <c r="B11" s="98" t="s">
        <v>35</v>
      </c>
      <c r="C11" s="208" t="s">
        <v>36</v>
      </c>
      <c r="D11" s="104" t="s">
        <v>36</v>
      </c>
      <c r="E11" s="103">
        <f>E12+E13</f>
        <v>0</v>
      </c>
      <c r="F11" s="103">
        <f t="shared" ref="F11:V11" si="1">F12+F13</f>
        <v>0</v>
      </c>
      <c r="G11" s="103">
        <f t="shared" si="1"/>
        <v>0</v>
      </c>
      <c r="H11" s="103">
        <f t="shared" si="1"/>
        <v>0</v>
      </c>
      <c r="I11" s="103">
        <f t="shared" si="1"/>
        <v>0</v>
      </c>
      <c r="J11" s="103">
        <f t="shared" si="1"/>
        <v>0</v>
      </c>
      <c r="K11" s="103">
        <f t="shared" si="1"/>
        <v>0</v>
      </c>
      <c r="L11" s="103">
        <f t="shared" si="1"/>
        <v>0</v>
      </c>
      <c r="M11" s="103">
        <f t="shared" si="1"/>
        <v>0</v>
      </c>
      <c r="N11" s="103">
        <f t="shared" si="1"/>
        <v>0</v>
      </c>
      <c r="O11" s="103">
        <f t="shared" si="1"/>
        <v>0</v>
      </c>
      <c r="P11" s="103">
        <f t="shared" si="1"/>
        <v>0</v>
      </c>
      <c r="Q11" s="103">
        <f t="shared" si="1"/>
        <v>0</v>
      </c>
      <c r="R11" s="103">
        <f t="shared" si="1"/>
        <v>0</v>
      </c>
      <c r="S11" s="103">
        <f t="shared" si="1"/>
        <v>0</v>
      </c>
      <c r="T11" s="103">
        <f t="shared" si="1"/>
        <v>0</v>
      </c>
      <c r="U11" s="103">
        <f t="shared" si="1"/>
        <v>0</v>
      </c>
      <c r="V11" s="103">
        <f t="shared" si="1"/>
        <v>0</v>
      </c>
      <c r="W11" s="163" t="e">
        <f>U11*100/E11</f>
        <v>#DIV/0!</v>
      </c>
      <c r="X11" s="40"/>
      <c r="Y11" s="40"/>
      <c r="Z11" s="40"/>
      <c r="AA11" s="40"/>
      <c r="AB11" s="40"/>
      <c r="AC11" s="40"/>
      <c r="AD11" s="40"/>
      <c r="AE11" s="16"/>
      <c r="AF11" s="16"/>
      <c r="AG11" s="16"/>
      <c r="AH11" s="16"/>
      <c r="AI11" s="16"/>
      <c r="AJ11" s="16"/>
    </row>
    <row r="12" spans="1:36" ht="191.25" hidden="1" customHeight="1">
      <c r="A12" s="43">
        <v>1</v>
      </c>
      <c r="B12" s="75" t="s">
        <v>10</v>
      </c>
      <c r="C12" s="19" t="s">
        <v>28</v>
      </c>
      <c r="D12" s="86"/>
      <c r="E12" s="151"/>
      <c r="F12" s="151">
        <f>G12+T12</f>
        <v>0</v>
      </c>
      <c r="G12" s="151"/>
      <c r="H12" s="170"/>
      <c r="I12" s="170"/>
      <c r="J12" s="170"/>
      <c r="K12" s="170"/>
      <c r="L12" s="170"/>
      <c r="M12" s="170"/>
      <c r="N12" s="170"/>
      <c r="O12" s="170"/>
      <c r="P12" s="170"/>
      <c r="Q12" s="170"/>
      <c r="R12" s="170"/>
      <c r="S12" s="170"/>
      <c r="T12" s="151">
        <f>H12+I12+J12+K12+L12+M12+N12+O12+P12</f>
        <v>0</v>
      </c>
      <c r="U12" s="132"/>
      <c r="V12" s="151">
        <f>E12-F12</f>
        <v>0</v>
      </c>
      <c r="W12" s="166" t="e">
        <f>U12*100/E12</f>
        <v>#DIV/0!</v>
      </c>
      <c r="X12" s="40"/>
      <c r="Y12" s="40"/>
      <c r="Z12" s="40"/>
      <c r="AA12" s="40"/>
      <c r="AB12" s="40"/>
      <c r="AC12" s="40"/>
      <c r="AD12" s="40"/>
      <c r="AE12" s="16"/>
      <c r="AF12" s="16"/>
      <c r="AG12" s="16"/>
      <c r="AH12" s="16"/>
      <c r="AI12" s="16"/>
      <c r="AJ12" s="16"/>
    </row>
    <row r="13" spans="1:36" ht="0.75" customHeight="1">
      <c r="A13" s="43"/>
      <c r="B13" s="75"/>
      <c r="C13" s="19"/>
      <c r="D13" s="97"/>
      <c r="E13" s="151"/>
      <c r="F13" s="151">
        <f t="shared" ref="F13" si="2">G13+T13</f>
        <v>0</v>
      </c>
      <c r="G13" s="170"/>
      <c r="H13" s="170"/>
      <c r="I13" s="170"/>
      <c r="J13" s="170"/>
      <c r="K13" s="170"/>
      <c r="L13" s="170"/>
      <c r="M13" s="170"/>
      <c r="N13" s="170"/>
      <c r="O13" s="170"/>
      <c r="P13" s="170"/>
      <c r="Q13" s="170"/>
      <c r="R13" s="170"/>
      <c r="S13" s="170"/>
      <c r="T13" s="151">
        <f t="shared" ref="T13" si="3">H13+I13+J13+K13+L13+M13+N13+O13+P13</f>
        <v>0</v>
      </c>
      <c r="U13" s="151"/>
      <c r="V13" s="151">
        <f>E13-F13</f>
        <v>0</v>
      </c>
      <c r="W13" s="166" t="e">
        <f>U13*100/E13</f>
        <v>#DIV/0!</v>
      </c>
      <c r="X13" s="40"/>
      <c r="Y13" s="40"/>
      <c r="Z13" s="40"/>
      <c r="AA13" s="40"/>
      <c r="AB13" s="40"/>
      <c r="AC13" s="40"/>
      <c r="AD13" s="40"/>
      <c r="AE13" s="16"/>
      <c r="AF13" s="16"/>
      <c r="AG13" s="16"/>
      <c r="AH13" s="16"/>
      <c r="AI13" s="16"/>
      <c r="AJ13" s="16"/>
    </row>
    <row r="14" spans="1:36" ht="89.25" customHeight="1">
      <c r="A14" s="336">
        <v>1</v>
      </c>
      <c r="B14" s="120" t="s">
        <v>19</v>
      </c>
      <c r="C14" s="234" t="s">
        <v>37</v>
      </c>
      <c r="D14" s="121"/>
      <c r="E14" s="169">
        <f>E17+E19+E39</f>
        <v>3712480.09</v>
      </c>
      <c r="F14" s="169">
        <f t="shared" ref="F14:V14" si="4">F17+F19+F39</f>
        <v>2413706.83</v>
      </c>
      <c r="G14" s="169">
        <f t="shared" si="4"/>
        <v>2413706.83</v>
      </c>
      <c r="H14" s="169">
        <f t="shared" si="4"/>
        <v>0</v>
      </c>
      <c r="I14" s="169">
        <f t="shared" si="4"/>
        <v>0</v>
      </c>
      <c r="J14" s="169">
        <f t="shared" si="4"/>
        <v>0</v>
      </c>
      <c r="K14" s="169">
        <f t="shared" si="4"/>
        <v>0</v>
      </c>
      <c r="L14" s="169">
        <f t="shared" si="4"/>
        <v>0</v>
      </c>
      <c r="M14" s="169">
        <f t="shared" si="4"/>
        <v>0</v>
      </c>
      <c r="N14" s="169">
        <f t="shared" si="4"/>
        <v>0</v>
      </c>
      <c r="O14" s="169">
        <f t="shared" si="4"/>
        <v>0</v>
      </c>
      <c r="P14" s="169">
        <f t="shared" si="4"/>
        <v>0</v>
      </c>
      <c r="Q14" s="169">
        <f t="shared" si="4"/>
        <v>0</v>
      </c>
      <c r="R14" s="169">
        <f t="shared" si="4"/>
        <v>0</v>
      </c>
      <c r="S14" s="169">
        <f t="shared" si="4"/>
        <v>0</v>
      </c>
      <c r="T14" s="169">
        <f t="shared" si="4"/>
        <v>0</v>
      </c>
      <c r="U14" s="169">
        <f t="shared" si="4"/>
        <v>2413706.83</v>
      </c>
      <c r="V14" s="169">
        <f t="shared" si="4"/>
        <v>1298773.2599999998</v>
      </c>
      <c r="W14" s="164">
        <f>U14*100/E14</f>
        <v>65.0160208670641</v>
      </c>
      <c r="X14" s="40"/>
      <c r="Y14" s="40"/>
      <c r="Z14" s="40"/>
      <c r="AA14" s="40"/>
      <c r="AB14" s="40"/>
      <c r="AC14" s="40"/>
      <c r="AD14" s="40"/>
      <c r="AE14" s="16"/>
      <c r="AF14" s="16"/>
      <c r="AG14" s="16"/>
      <c r="AH14" s="16"/>
      <c r="AI14" s="16"/>
      <c r="AJ14" s="16"/>
    </row>
    <row r="15" spans="1:36" ht="37.5" hidden="1" customHeight="1">
      <c r="A15" s="337"/>
      <c r="B15" s="76"/>
      <c r="C15" s="82"/>
      <c r="D15" s="150"/>
      <c r="E15" s="152">
        <f>E16</f>
        <v>0</v>
      </c>
      <c r="F15" s="152">
        <f t="shared" ref="F15:V15" si="5">F16</f>
        <v>0</v>
      </c>
      <c r="G15" s="152">
        <f t="shared" si="5"/>
        <v>0</v>
      </c>
      <c r="H15" s="152">
        <f t="shared" si="5"/>
        <v>0</v>
      </c>
      <c r="I15" s="152">
        <f t="shared" si="5"/>
        <v>0</v>
      </c>
      <c r="J15" s="152">
        <f t="shared" si="5"/>
        <v>0</v>
      </c>
      <c r="K15" s="152">
        <f t="shared" si="5"/>
        <v>0</v>
      </c>
      <c r="L15" s="152">
        <f t="shared" si="5"/>
        <v>0</v>
      </c>
      <c r="M15" s="152">
        <f t="shared" si="5"/>
        <v>0</v>
      </c>
      <c r="N15" s="152">
        <f t="shared" si="5"/>
        <v>0</v>
      </c>
      <c r="O15" s="152">
        <f t="shared" si="5"/>
        <v>0</v>
      </c>
      <c r="P15" s="152">
        <f t="shared" si="5"/>
        <v>0</v>
      </c>
      <c r="Q15" s="152">
        <f t="shared" si="5"/>
        <v>0</v>
      </c>
      <c r="R15" s="152">
        <f t="shared" si="5"/>
        <v>0</v>
      </c>
      <c r="S15" s="152">
        <f t="shared" si="5"/>
        <v>0</v>
      </c>
      <c r="T15" s="152">
        <f t="shared" si="5"/>
        <v>0</v>
      </c>
      <c r="U15" s="152">
        <f t="shared" si="5"/>
        <v>0</v>
      </c>
      <c r="V15" s="152">
        <f t="shared" si="5"/>
        <v>0</v>
      </c>
      <c r="W15" s="164" t="e">
        <f t="shared" ref="W15:W19" si="6">U15*100/E15</f>
        <v>#DIV/0!</v>
      </c>
      <c r="X15" s="40"/>
      <c r="Y15" s="40"/>
      <c r="Z15" s="40"/>
      <c r="AA15" s="40"/>
      <c r="AB15" s="40"/>
      <c r="AC15" s="40"/>
      <c r="AD15" s="40"/>
      <c r="AE15" s="16"/>
      <c r="AF15" s="16"/>
      <c r="AG15" s="16"/>
      <c r="AH15" s="16"/>
      <c r="AI15" s="16"/>
      <c r="AJ15" s="16"/>
    </row>
    <row r="16" spans="1:36" ht="37.5" hidden="1" customHeight="1">
      <c r="A16" s="338"/>
      <c r="B16" s="75"/>
      <c r="C16" s="236"/>
      <c r="D16" s="223"/>
      <c r="E16" s="151"/>
      <c r="F16" s="171">
        <f>G16+T16</f>
        <v>0</v>
      </c>
      <c r="G16" s="182"/>
      <c r="H16" s="300"/>
      <c r="I16" s="301"/>
      <c r="J16" s="301"/>
      <c r="K16" s="301"/>
      <c r="L16" s="301"/>
      <c r="M16" s="302"/>
      <c r="N16" s="302"/>
      <c r="O16" s="302"/>
      <c r="P16" s="302"/>
      <c r="Q16" s="302"/>
      <c r="R16" s="303"/>
      <c r="S16" s="303"/>
      <c r="T16" s="165">
        <f>H16+I16+J16+K16</f>
        <v>0</v>
      </c>
      <c r="U16" s="172"/>
      <c r="V16" s="173">
        <f>E16-F16</f>
        <v>0</v>
      </c>
      <c r="W16" s="164" t="e">
        <f t="shared" si="6"/>
        <v>#DIV/0!</v>
      </c>
      <c r="X16" s="40"/>
      <c r="Y16" s="40"/>
      <c r="Z16" s="40"/>
      <c r="AA16" s="40"/>
      <c r="AB16" s="40"/>
      <c r="AC16" s="40"/>
      <c r="AD16" s="40"/>
      <c r="AE16" s="16"/>
      <c r="AF16" s="16"/>
      <c r="AG16" s="16"/>
      <c r="AH16" s="16"/>
      <c r="AI16" s="16"/>
      <c r="AJ16" s="16"/>
    </row>
    <row r="17" spans="1:36" ht="37.5" customHeight="1">
      <c r="A17" s="337">
        <v>2</v>
      </c>
      <c r="B17" s="287" t="s">
        <v>158</v>
      </c>
      <c r="C17" s="107" t="s">
        <v>130</v>
      </c>
      <c r="D17" s="286"/>
      <c r="E17" s="103">
        <f>E18</f>
        <v>1053127</v>
      </c>
      <c r="F17" s="180">
        <f>F18</f>
        <v>323177.21000000002</v>
      </c>
      <c r="G17" s="189">
        <f t="shared" ref="G17:V17" si="7">G18</f>
        <v>323177.21000000002</v>
      </c>
      <c r="H17" s="348">
        <f t="shared" si="7"/>
        <v>0</v>
      </c>
      <c r="I17" s="348">
        <f t="shared" si="7"/>
        <v>0</v>
      </c>
      <c r="J17" s="294">
        <f t="shared" si="7"/>
        <v>0</v>
      </c>
      <c r="K17" s="294">
        <f t="shared" si="7"/>
        <v>0</v>
      </c>
      <c r="L17" s="294">
        <f t="shared" si="7"/>
        <v>0</v>
      </c>
      <c r="M17" s="294">
        <f t="shared" si="7"/>
        <v>0</v>
      </c>
      <c r="N17" s="294">
        <f t="shared" si="7"/>
        <v>0</v>
      </c>
      <c r="O17" s="294">
        <f t="shared" si="7"/>
        <v>0</v>
      </c>
      <c r="P17" s="294">
        <f t="shared" si="7"/>
        <v>0</v>
      </c>
      <c r="Q17" s="294">
        <f t="shared" si="7"/>
        <v>0</v>
      </c>
      <c r="R17" s="294">
        <f t="shared" si="7"/>
        <v>0</v>
      </c>
      <c r="S17" s="294">
        <f t="shared" si="7"/>
        <v>0</v>
      </c>
      <c r="T17" s="294">
        <f t="shared" si="7"/>
        <v>0</v>
      </c>
      <c r="U17" s="201">
        <f t="shared" si="7"/>
        <v>323177.21000000002</v>
      </c>
      <c r="V17" s="180">
        <f t="shared" si="7"/>
        <v>729949.79</v>
      </c>
      <c r="W17" s="164">
        <f t="shared" si="6"/>
        <v>30.687391928988625</v>
      </c>
      <c r="X17" s="40"/>
      <c r="Y17" s="40"/>
      <c r="Z17" s="40"/>
      <c r="AA17" s="40"/>
      <c r="AB17" s="40"/>
      <c r="AC17" s="40"/>
      <c r="AD17" s="40"/>
      <c r="AE17" s="16"/>
      <c r="AF17" s="16"/>
      <c r="AG17" s="16"/>
      <c r="AH17" s="16"/>
      <c r="AI17" s="16"/>
      <c r="AJ17" s="16"/>
    </row>
    <row r="18" spans="1:36" ht="37.5" customHeight="1">
      <c r="A18" s="338">
        <v>3</v>
      </c>
      <c r="B18" s="75"/>
      <c r="C18" s="131" t="s">
        <v>0</v>
      </c>
      <c r="D18" s="223" t="s">
        <v>159</v>
      </c>
      <c r="E18" s="151">
        <v>1053127</v>
      </c>
      <c r="F18" s="162">
        <f>G18+T18</f>
        <v>323177.21000000002</v>
      </c>
      <c r="G18" s="165">
        <v>323177.21000000002</v>
      </c>
      <c r="H18" s="173"/>
      <c r="I18" s="162"/>
      <c r="J18" s="301"/>
      <c r="K18" s="301"/>
      <c r="L18" s="301"/>
      <c r="M18" s="302"/>
      <c r="N18" s="302"/>
      <c r="O18" s="302"/>
      <c r="P18" s="302"/>
      <c r="Q18" s="302"/>
      <c r="R18" s="303"/>
      <c r="S18" s="303"/>
      <c r="T18" s="165">
        <f>H18+I18+J18+K18+L18+M18</f>
        <v>0</v>
      </c>
      <c r="U18" s="173">
        <v>323177.21000000002</v>
      </c>
      <c r="V18" s="173">
        <f>E18-F18</f>
        <v>729949.79</v>
      </c>
      <c r="W18" s="164">
        <f t="shared" si="6"/>
        <v>30.687391928988625</v>
      </c>
      <c r="X18" s="40"/>
      <c r="Y18" s="40"/>
      <c r="Z18" s="40"/>
      <c r="AA18" s="40"/>
      <c r="AB18" s="40"/>
      <c r="AC18" s="40"/>
      <c r="AD18" s="40"/>
      <c r="AE18" s="16"/>
      <c r="AF18" s="16"/>
      <c r="AG18" s="16"/>
      <c r="AH18" s="16"/>
      <c r="AI18" s="16"/>
      <c r="AJ18" s="16"/>
    </row>
    <row r="19" spans="1:36" ht="57.75" hidden="1" customHeight="1">
      <c r="A19" s="337"/>
      <c r="B19" s="76" t="s">
        <v>38</v>
      </c>
      <c r="C19" s="257" t="s">
        <v>102</v>
      </c>
      <c r="D19" s="237"/>
      <c r="E19" s="103">
        <f>E20+E21</f>
        <v>0</v>
      </c>
      <c r="F19" s="103">
        <f t="shared" ref="F19:V19" si="8">F20+F21</f>
        <v>0</v>
      </c>
      <c r="G19" s="103">
        <f t="shared" si="8"/>
        <v>0</v>
      </c>
      <c r="H19" s="103">
        <f t="shared" si="8"/>
        <v>0</v>
      </c>
      <c r="I19" s="103">
        <f t="shared" si="8"/>
        <v>0</v>
      </c>
      <c r="J19" s="103">
        <f t="shared" si="8"/>
        <v>0</v>
      </c>
      <c r="K19" s="103">
        <f t="shared" si="8"/>
        <v>0</v>
      </c>
      <c r="L19" s="103">
        <f t="shared" si="8"/>
        <v>0</v>
      </c>
      <c r="M19" s="103">
        <f t="shared" si="8"/>
        <v>0</v>
      </c>
      <c r="N19" s="103">
        <f t="shared" si="8"/>
        <v>0</v>
      </c>
      <c r="O19" s="103">
        <f t="shared" si="8"/>
        <v>0</v>
      </c>
      <c r="P19" s="103">
        <f t="shared" si="8"/>
        <v>0</v>
      </c>
      <c r="Q19" s="103">
        <f t="shared" si="8"/>
        <v>0</v>
      </c>
      <c r="R19" s="103">
        <f t="shared" si="8"/>
        <v>0</v>
      </c>
      <c r="S19" s="103">
        <f t="shared" si="8"/>
        <v>0</v>
      </c>
      <c r="T19" s="103">
        <f t="shared" si="8"/>
        <v>0</v>
      </c>
      <c r="U19" s="103">
        <f t="shared" si="8"/>
        <v>0</v>
      </c>
      <c r="V19" s="103">
        <f t="shared" si="8"/>
        <v>0</v>
      </c>
      <c r="W19" s="164" t="e">
        <f t="shared" si="6"/>
        <v>#DIV/0!</v>
      </c>
      <c r="X19" s="40"/>
      <c r="Y19" s="40"/>
      <c r="Z19" s="40"/>
      <c r="AA19" s="40"/>
      <c r="AB19" s="40"/>
      <c r="AC19" s="40"/>
      <c r="AD19" s="40"/>
      <c r="AE19" s="16"/>
      <c r="AF19" s="16"/>
      <c r="AG19" s="16"/>
      <c r="AH19" s="16"/>
      <c r="AI19" s="16"/>
      <c r="AJ19" s="16"/>
    </row>
    <row r="20" spans="1:36" ht="60" hidden="1" customHeight="1">
      <c r="A20" s="338"/>
      <c r="B20" s="75" t="s">
        <v>49</v>
      </c>
      <c r="C20" s="131" t="s">
        <v>50</v>
      </c>
      <c r="D20" s="223" t="s">
        <v>89</v>
      </c>
      <c r="E20" s="132"/>
      <c r="F20" s="162">
        <f>G20+T20</f>
        <v>0</v>
      </c>
      <c r="G20" s="165"/>
      <c r="H20" s="173"/>
      <c r="I20" s="304"/>
      <c r="J20" s="162"/>
      <c r="K20" s="162"/>
      <c r="L20" s="162"/>
      <c r="M20" s="162"/>
      <c r="N20" s="162"/>
      <c r="O20" s="162"/>
      <c r="P20" s="162"/>
      <c r="Q20" s="162"/>
      <c r="R20" s="165"/>
      <c r="S20" s="165"/>
      <c r="T20" s="165">
        <f>H20+I20+J20+K20+L20</f>
        <v>0</v>
      </c>
      <c r="U20" s="162"/>
      <c r="V20" s="173">
        <f>E20-F20</f>
        <v>0</v>
      </c>
      <c r="W20" s="164" t="e">
        <f t="shared" ref="W20:W41" si="9">U20*100/E20</f>
        <v>#DIV/0!</v>
      </c>
      <c r="X20" s="40"/>
      <c r="Y20" s="40"/>
      <c r="Z20" s="40"/>
      <c r="AA20" s="40"/>
      <c r="AB20" s="40"/>
      <c r="AC20" s="40"/>
      <c r="AD20" s="40"/>
      <c r="AE20" s="16"/>
      <c r="AF20" s="16"/>
      <c r="AG20" s="16"/>
      <c r="AH20" s="16"/>
      <c r="AI20" s="16"/>
      <c r="AJ20" s="16"/>
    </row>
    <row r="21" spans="1:36" ht="41.25" hidden="1" customHeight="1">
      <c r="A21" s="338"/>
      <c r="B21" s="75" t="s">
        <v>20</v>
      </c>
      <c r="C21" s="331" t="s">
        <v>40</v>
      </c>
      <c r="D21" s="224" t="s">
        <v>173</v>
      </c>
      <c r="E21" s="132"/>
      <c r="F21" s="162">
        <f>G21+T21</f>
        <v>0</v>
      </c>
      <c r="G21" s="165"/>
      <c r="H21" s="173"/>
      <c r="I21" s="304"/>
      <c r="J21" s="162"/>
      <c r="K21" s="162"/>
      <c r="L21" s="162"/>
      <c r="M21" s="162"/>
      <c r="N21" s="162"/>
      <c r="O21" s="162"/>
      <c r="P21" s="162"/>
      <c r="Q21" s="162"/>
      <c r="R21" s="165"/>
      <c r="S21" s="165"/>
      <c r="T21" s="165">
        <f>H21+I21+J21+K21+L21</f>
        <v>0</v>
      </c>
      <c r="U21" s="162"/>
      <c r="V21" s="173">
        <f>E21-F21</f>
        <v>0</v>
      </c>
      <c r="W21" s="164" t="e">
        <f t="shared" si="9"/>
        <v>#DIV/0!</v>
      </c>
      <c r="X21" s="40"/>
      <c r="Y21" s="40"/>
      <c r="Z21" s="40"/>
      <c r="AA21" s="40"/>
      <c r="AB21" s="40"/>
      <c r="AC21" s="40"/>
      <c r="AD21" s="40"/>
      <c r="AE21" s="16"/>
      <c r="AF21" s="16"/>
      <c r="AG21" s="16"/>
      <c r="AH21" s="16"/>
      <c r="AI21" s="16"/>
      <c r="AJ21" s="16"/>
    </row>
    <row r="22" spans="1:36" ht="112.5" hidden="1" customHeight="1">
      <c r="A22" s="337"/>
      <c r="B22" s="76"/>
      <c r="C22" s="80"/>
      <c r="D22" s="149"/>
      <c r="E22" s="103">
        <f>E23</f>
        <v>0</v>
      </c>
      <c r="F22" s="103">
        <f t="shared" ref="F22:V22" si="10">F23</f>
        <v>0</v>
      </c>
      <c r="G22" s="103">
        <f t="shared" si="10"/>
        <v>0</v>
      </c>
      <c r="H22" s="103">
        <f t="shared" si="10"/>
        <v>0</v>
      </c>
      <c r="I22" s="103">
        <f t="shared" si="10"/>
        <v>0</v>
      </c>
      <c r="J22" s="103">
        <f t="shared" si="10"/>
        <v>0</v>
      </c>
      <c r="K22" s="103">
        <f t="shared" si="10"/>
        <v>0</v>
      </c>
      <c r="L22" s="103">
        <f t="shared" si="10"/>
        <v>0</v>
      </c>
      <c r="M22" s="103">
        <f t="shared" si="10"/>
        <v>0</v>
      </c>
      <c r="N22" s="103">
        <f t="shared" si="10"/>
        <v>0</v>
      </c>
      <c r="O22" s="103">
        <f t="shared" si="10"/>
        <v>0</v>
      </c>
      <c r="P22" s="103">
        <f t="shared" si="10"/>
        <v>0</v>
      </c>
      <c r="Q22" s="103">
        <f t="shared" si="10"/>
        <v>0</v>
      </c>
      <c r="R22" s="103">
        <f t="shared" si="10"/>
        <v>0</v>
      </c>
      <c r="S22" s="103">
        <f t="shared" si="10"/>
        <v>0</v>
      </c>
      <c r="T22" s="165">
        <f t="shared" ref="T22:T41" si="11">H22+I22+J22+K22+L22</f>
        <v>0</v>
      </c>
      <c r="U22" s="103">
        <f t="shared" si="10"/>
        <v>0</v>
      </c>
      <c r="V22" s="103">
        <f t="shared" si="10"/>
        <v>0</v>
      </c>
      <c r="W22" s="164" t="e">
        <f t="shared" si="9"/>
        <v>#DIV/0!</v>
      </c>
      <c r="X22" s="40"/>
      <c r="Y22" s="40"/>
      <c r="Z22" s="40"/>
      <c r="AA22" s="40"/>
      <c r="AB22" s="40"/>
      <c r="AC22" s="40"/>
      <c r="AD22" s="40"/>
      <c r="AE22" s="16"/>
      <c r="AF22" s="16"/>
      <c r="AG22" s="16"/>
      <c r="AH22" s="16"/>
      <c r="AI22" s="16"/>
      <c r="AJ22" s="16"/>
    </row>
    <row r="23" spans="1:36" ht="112.5" hidden="1" customHeight="1">
      <c r="A23" s="338"/>
      <c r="B23" s="75"/>
      <c r="C23" s="105"/>
      <c r="D23" s="147"/>
      <c r="E23" s="151"/>
      <c r="F23" s="162">
        <f>G23+T23</f>
        <v>0</v>
      </c>
      <c r="G23" s="165"/>
      <c r="H23" s="173"/>
      <c r="I23" s="304"/>
      <c r="J23" s="162"/>
      <c r="K23" s="162"/>
      <c r="L23" s="162"/>
      <c r="M23" s="162"/>
      <c r="N23" s="162"/>
      <c r="O23" s="162"/>
      <c r="P23" s="162"/>
      <c r="Q23" s="162"/>
      <c r="R23" s="165"/>
      <c r="S23" s="165"/>
      <c r="T23" s="165">
        <f t="shared" si="11"/>
        <v>0</v>
      </c>
      <c r="U23" s="162"/>
      <c r="V23" s="173">
        <f>E23-F23</f>
        <v>0</v>
      </c>
      <c r="W23" s="164" t="e">
        <f t="shared" si="9"/>
        <v>#DIV/0!</v>
      </c>
      <c r="X23" s="40"/>
      <c r="Y23" s="40"/>
      <c r="Z23" s="40"/>
      <c r="AA23" s="40"/>
      <c r="AB23" s="40"/>
      <c r="AC23" s="40"/>
      <c r="AD23" s="40"/>
      <c r="AE23" s="16"/>
      <c r="AF23" s="16"/>
      <c r="AG23" s="16"/>
      <c r="AH23" s="16"/>
      <c r="AI23" s="16"/>
      <c r="AJ23" s="16"/>
    </row>
    <row r="24" spans="1:36" ht="0.75" hidden="1" customHeight="1">
      <c r="A24" s="337"/>
      <c r="B24" s="76"/>
      <c r="C24" s="80"/>
      <c r="D24" s="149"/>
      <c r="E24" s="103">
        <f>E25</f>
        <v>0</v>
      </c>
      <c r="F24" s="103">
        <f t="shared" ref="F24:V24" si="12">F25</f>
        <v>0</v>
      </c>
      <c r="G24" s="103">
        <f t="shared" si="12"/>
        <v>0</v>
      </c>
      <c r="H24" s="103">
        <f t="shared" si="12"/>
        <v>0</v>
      </c>
      <c r="I24" s="103">
        <f t="shared" si="12"/>
        <v>0</v>
      </c>
      <c r="J24" s="103">
        <f t="shared" si="12"/>
        <v>0</v>
      </c>
      <c r="K24" s="103">
        <f t="shared" si="12"/>
        <v>0</v>
      </c>
      <c r="L24" s="103">
        <f t="shared" si="12"/>
        <v>0</v>
      </c>
      <c r="M24" s="103">
        <f t="shared" si="12"/>
        <v>0</v>
      </c>
      <c r="N24" s="103">
        <f t="shared" si="12"/>
        <v>0</v>
      </c>
      <c r="O24" s="103">
        <f t="shared" si="12"/>
        <v>0</v>
      </c>
      <c r="P24" s="103">
        <f t="shared" si="12"/>
        <v>0</v>
      </c>
      <c r="Q24" s="103">
        <f t="shared" si="12"/>
        <v>0</v>
      </c>
      <c r="R24" s="103">
        <f t="shared" si="12"/>
        <v>0</v>
      </c>
      <c r="S24" s="103">
        <f t="shared" si="12"/>
        <v>0</v>
      </c>
      <c r="T24" s="165">
        <f t="shared" si="11"/>
        <v>0</v>
      </c>
      <c r="U24" s="103">
        <f t="shared" si="12"/>
        <v>0</v>
      </c>
      <c r="V24" s="103">
        <f t="shared" si="12"/>
        <v>0</v>
      </c>
      <c r="W24" s="164" t="e">
        <f t="shared" si="9"/>
        <v>#DIV/0!</v>
      </c>
      <c r="X24" s="40"/>
      <c r="Y24" s="40"/>
      <c r="Z24" s="40"/>
      <c r="AA24" s="40"/>
      <c r="AB24" s="40"/>
      <c r="AC24" s="40"/>
      <c r="AD24" s="40"/>
      <c r="AE24" s="16"/>
      <c r="AF24" s="16"/>
      <c r="AG24" s="16"/>
      <c r="AH24" s="16"/>
      <c r="AI24" s="16"/>
      <c r="AJ24" s="16"/>
    </row>
    <row r="25" spans="1:36" ht="87.75" hidden="1" customHeight="1">
      <c r="A25" s="338"/>
      <c r="B25" s="75"/>
      <c r="C25" s="154"/>
      <c r="D25" s="114"/>
      <c r="E25" s="151"/>
      <c r="F25" s="162">
        <f>G25+T25</f>
        <v>0</v>
      </c>
      <c r="G25" s="165"/>
      <c r="H25" s="173"/>
      <c r="I25" s="162"/>
      <c r="J25" s="162"/>
      <c r="K25" s="162"/>
      <c r="L25" s="162"/>
      <c r="M25" s="162"/>
      <c r="N25" s="162"/>
      <c r="O25" s="162"/>
      <c r="P25" s="162"/>
      <c r="Q25" s="162"/>
      <c r="R25" s="165"/>
      <c r="S25" s="165"/>
      <c r="T25" s="165">
        <f t="shared" si="11"/>
        <v>0</v>
      </c>
      <c r="U25" s="173"/>
      <c r="V25" s="173">
        <f>E25-F25</f>
        <v>0</v>
      </c>
      <c r="W25" s="164" t="e">
        <f t="shared" si="9"/>
        <v>#DIV/0!</v>
      </c>
      <c r="X25" s="40"/>
      <c r="Y25" s="40"/>
      <c r="Z25" s="40"/>
      <c r="AA25" s="40"/>
      <c r="AB25" s="40"/>
      <c r="AC25" s="40"/>
      <c r="AD25" s="40"/>
      <c r="AE25" s="16"/>
      <c r="AF25" s="16"/>
      <c r="AG25" s="16"/>
      <c r="AH25" s="16"/>
      <c r="AI25" s="16"/>
      <c r="AJ25" s="16"/>
    </row>
    <row r="26" spans="1:36" ht="48.75" hidden="1" customHeight="1">
      <c r="A26" s="337"/>
      <c r="B26" s="76" t="s">
        <v>38</v>
      </c>
      <c r="C26" s="107" t="s">
        <v>39</v>
      </c>
      <c r="D26" s="109" t="s">
        <v>39</v>
      </c>
      <c r="E26" s="103">
        <f>E30+E27+E28+E31+E32+E33+E34+E29+E35</f>
        <v>0</v>
      </c>
      <c r="F26" s="103">
        <f t="shared" ref="F26:V26" si="13">F30+F27+F28+F31+F32+F33+F34+F29+F35</f>
        <v>0</v>
      </c>
      <c r="G26" s="103">
        <f t="shared" si="13"/>
        <v>0</v>
      </c>
      <c r="H26" s="103">
        <f t="shared" si="13"/>
        <v>0</v>
      </c>
      <c r="I26" s="103">
        <f t="shared" si="13"/>
        <v>0</v>
      </c>
      <c r="J26" s="103">
        <f t="shared" si="13"/>
        <v>0</v>
      </c>
      <c r="K26" s="103">
        <f t="shared" si="13"/>
        <v>0</v>
      </c>
      <c r="L26" s="103">
        <f t="shared" si="13"/>
        <v>0</v>
      </c>
      <c r="M26" s="103">
        <f t="shared" si="13"/>
        <v>0</v>
      </c>
      <c r="N26" s="103">
        <f t="shared" si="13"/>
        <v>0</v>
      </c>
      <c r="O26" s="103">
        <f t="shared" si="13"/>
        <v>0</v>
      </c>
      <c r="P26" s="103">
        <f t="shared" si="13"/>
        <v>0</v>
      </c>
      <c r="Q26" s="103">
        <f t="shared" si="13"/>
        <v>0</v>
      </c>
      <c r="R26" s="103">
        <f t="shared" si="13"/>
        <v>0</v>
      </c>
      <c r="S26" s="103">
        <f t="shared" si="13"/>
        <v>0</v>
      </c>
      <c r="T26" s="165">
        <f t="shared" si="11"/>
        <v>0</v>
      </c>
      <c r="U26" s="103">
        <f t="shared" si="13"/>
        <v>0</v>
      </c>
      <c r="V26" s="103">
        <f t="shared" si="13"/>
        <v>0</v>
      </c>
      <c r="W26" s="164" t="e">
        <f t="shared" si="9"/>
        <v>#DIV/0!</v>
      </c>
      <c r="X26" s="40"/>
      <c r="Y26" s="40"/>
      <c r="Z26" s="40"/>
      <c r="AA26" s="40"/>
      <c r="AB26" s="40"/>
      <c r="AC26" s="40"/>
      <c r="AD26" s="40"/>
      <c r="AE26" s="16"/>
      <c r="AF26" s="16"/>
      <c r="AG26" s="16"/>
      <c r="AH26" s="16"/>
      <c r="AI26" s="16"/>
      <c r="AJ26" s="16"/>
    </row>
    <row r="27" spans="1:36" ht="69" hidden="1" customHeight="1">
      <c r="A27" s="136"/>
      <c r="B27" s="133" t="s">
        <v>49</v>
      </c>
      <c r="C27" s="131" t="s">
        <v>50</v>
      </c>
      <c r="D27" s="115"/>
      <c r="E27" s="132"/>
      <c r="F27" s="162">
        <f t="shared" ref="F27:F33" si="14">G27+T27</f>
        <v>0</v>
      </c>
      <c r="G27" s="161"/>
      <c r="H27" s="161"/>
      <c r="I27" s="161"/>
      <c r="J27" s="161"/>
      <c r="K27" s="161"/>
      <c r="L27" s="161"/>
      <c r="M27" s="161"/>
      <c r="N27" s="161"/>
      <c r="O27" s="161"/>
      <c r="P27" s="161"/>
      <c r="Q27" s="161"/>
      <c r="R27" s="161"/>
      <c r="S27" s="161"/>
      <c r="T27" s="165">
        <f t="shared" si="11"/>
        <v>0</v>
      </c>
      <c r="U27" s="132"/>
      <c r="V27" s="132">
        <f t="shared" ref="V27:V35" si="15">E27-F27</f>
        <v>0</v>
      </c>
      <c r="W27" s="164" t="e">
        <f t="shared" si="9"/>
        <v>#DIV/0!</v>
      </c>
      <c r="X27" s="40"/>
      <c r="Y27" s="40"/>
      <c r="Z27" s="40"/>
      <c r="AA27" s="40"/>
      <c r="AB27" s="40"/>
      <c r="AC27" s="40"/>
      <c r="AD27" s="40"/>
      <c r="AE27" s="16"/>
      <c r="AF27" s="16"/>
      <c r="AG27" s="16"/>
      <c r="AH27" s="16"/>
      <c r="AI27" s="16"/>
      <c r="AJ27" s="16"/>
    </row>
    <row r="28" spans="1:36" ht="65.25" hidden="1" customHeight="1">
      <c r="A28" s="136"/>
      <c r="B28" s="133" t="s">
        <v>49</v>
      </c>
      <c r="C28" s="131" t="s">
        <v>50</v>
      </c>
      <c r="D28" s="115"/>
      <c r="E28" s="132"/>
      <c r="F28" s="162">
        <f t="shared" si="14"/>
        <v>0</v>
      </c>
      <c r="G28" s="132"/>
      <c r="H28" s="132"/>
      <c r="I28" s="161"/>
      <c r="J28" s="161"/>
      <c r="K28" s="161"/>
      <c r="L28" s="161"/>
      <c r="M28" s="161"/>
      <c r="N28" s="161"/>
      <c r="O28" s="161"/>
      <c r="P28" s="161"/>
      <c r="Q28" s="161"/>
      <c r="R28" s="161"/>
      <c r="S28" s="161"/>
      <c r="T28" s="165">
        <f t="shared" si="11"/>
        <v>0</v>
      </c>
      <c r="U28" s="132"/>
      <c r="V28" s="132">
        <f t="shared" si="15"/>
        <v>0</v>
      </c>
      <c r="W28" s="164" t="e">
        <f t="shared" si="9"/>
        <v>#DIV/0!</v>
      </c>
      <c r="X28" s="40"/>
      <c r="Y28" s="40"/>
      <c r="Z28" s="40"/>
      <c r="AA28" s="40"/>
      <c r="AB28" s="40"/>
      <c r="AC28" s="40"/>
      <c r="AD28" s="40"/>
      <c r="AE28" s="16"/>
      <c r="AF28" s="16"/>
      <c r="AG28" s="16"/>
      <c r="AH28" s="16"/>
      <c r="AI28" s="16"/>
      <c r="AJ28" s="16"/>
    </row>
    <row r="29" spans="1:36" ht="77.25" hidden="1" customHeight="1">
      <c r="A29" s="136"/>
      <c r="B29" s="133" t="s">
        <v>49</v>
      </c>
      <c r="C29" s="131" t="s">
        <v>50</v>
      </c>
      <c r="D29" s="117"/>
      <c r="E29" s="132"/>
      <c r="F29" s="162">
        <f t="shared" si="14"/>
        <v>0</v>
      </c>
      <c r="G29" s="132"/>
      <c r="H29" s="132"/>
      <c r="I29" s="161"/>
      <c r="J29" s="161"/>
      <c r="K29" s="161"/>
      <c r="L29" s="161"/>
      <c r="M29" s="161"/>
      <c r="N29" s="161"/>
      <c r="O29" s="161"/>
      <c r="P29" s="161"/>
      <c r="Q29" s="161"/>
      <c r="R29" s="161"/>
      <c r="S29" s="161"/>
      <c r="T29" s="165">
        <f t="shared" si="11"/>
        <v>0</v>
      </c>
      <c r="U29" s="132"/>
      <c r="V29" s="132">
        <f t="shared" si="15"/>
        <v>0</v>
      </c>
      <c r="W29" s="164" t="e">
        <f t="shared" si="9"/>
        <v>#DIV/0!</v>
      </c>
      <c r="X29" s="40"/>
      <c r="Y29" s="40"/>
      <c r="Z29" s="40"/>
      <c r="AA29" s="40"/>
      <c r="AB29" s="40"/>
      <c r="AC29" s="40"/>
      <c r="AD29" s="40"/>
      <c r="AE29" s="16"/>
      <c r="AF29" s="16"/>
      <c r="AG29" s="16"/>
      <c r="AH29" s="16"/>
      <c r="AI29" s="16"/>
      <c r="AJ29" s="16"/>
    </row>
    <row r="30" spans="1:36" ht="57.75" hidden="1" customHeight="1">
      <c r="A30" s="136"/>
      <c r="B30" s="75" t="s">
        <v>20</v>
      </c>
      <c r="C30" s="105" t="s">
        <v>40</v>
      </c>
      <c r="D30" s="115"/>
      <c r="E30" s="110"/>
      <c r="F30" s="162">
        <f t="shared" si="14"/>
        <v>0</v>
      </c>
      <c r="G30" s="132"/>
      <c r="H30" s="161"/>
      <c r="I30" s="161"/>
      <c r="J30" s="161"/>
      <c r="K30" s="161"/>
      <c r="L30" s="161"/>
      <c r="M30" s="161"/>
      <c r="N30" s="161"/>
      <c r="O30" s="161"/>
      <c r="P30" s="161"/>
      <c r="Q30" s="161"/>
      <c r="R30" s="161"/>
      <c r="S30" s="161"/>
      <c r="T30" s="165">
        <f t="shared" si="11"/>
        <v>0</v>
      </c>
      <c r="U30" s="132"/>
      <c r="V30" s="132">
        <f t="shared" si="15"/>
        <v>0</v>
      </c>
      <c r="W30" s="164" t="e">
        <f t="shared" si="9"/>
        <v>#DIV/0!</v>
      </c>
      <c r="X30" s="40"/>
      <c r="Y30" s="40"/>
      <c r="Z30" s="40"/>
      <c r="AA30" s="40"/>
      <c r="AB30" s="40"/>
      <c r="AC30" s="40"/>
      <c r="AD30" s="40"/>
      <c r="AE30" s="16"/>
      <c r="AF30" s="16"/>
      <c r="AG30" s="16"/>
      <c r="AH30" s="16"/>
      <c r="AI30" s="16"/>
      <c r="AJ30" s="16"/>
    </row>
    <row r="31" spans="1:36" ht="60" hidden="1" customHeight="1">
      <c r="A31" s="136"/>
      <c r="B31" s="133" t="s">
        <v>20</v>
      </c>
      <c r="C31" s="105" t="s">
        <v>40</v>
      </c>
      <c r="D31" s="115"/>
      <c r="E31" s="132"/>
      <c r="F31" s="162">
        <f t="shared" si="14"/>
        <v>0</v>
      </c>
      <c r="G31" s="132"/>
      <c r="H31" s="132"/>
      <c r="I31" s="161"/>
      <c r="J31" s="161"/>
      <c r="K31" s="161"/>
      <c r="L31" s="161"/>
      <c r="M31" s="161"/>
      <c r="N31" s="161"/>
      <c r="O31" s="161"/>
      <c r="P31" s="161"/>
      <c r="Q31" s="161"/>
      <c r="R31" s="161"/>
      <c r="S31" s="161"/>
      <c r="T31" s="165">
        <f t="shared" si="11"/>
        <v>0</v>
      </c>
      <c r="U31" s="132"/>
      <c r="V31" s="132">
        <f t="shared" si="15"/>
        <v>0</v>
      </c>
      <c r="W31" s="164" t="e">
        <f t="shared" si="9"/>
        <v>#DIV/0!</v>
      </c>
      <c r="X31" s="40"/>
      <c r="Y31" s="40"/>
      <c r="Z31" s="40"/>
      <c r="AA31" s="40"/>
      <c r="AB31" s="40"/>
      <c r="AC31" s="40"/>
      <c r="AD31" s="40"/>
      <c r="AE31" s="16"/>
      <c r="AF31" s="16"/>
      <c r="AG31" s="16"/>
      <c r="AH31" s="16"/>
      <c r="AI31" s="16"/>
      <c r="AJ31" s="16"/>
    </row>
    <row r="32" spans="1:36" ht="206.25" hidden="1" customHeight="1">
      <c r="A32" s="136"/>
      <c r="B32" s="133" t="s">
        <v>20</v>
      </c>
      <c r="C32" s="105" t="s">
        <v>40</v>
      </c>
      <c r="D32" s="115"/>
      <c r="E32" s="132"/>
      <c r="F32" s="162">
        <f t="shared" si="14"/>
        <v>0</v>
      </c>
      <c r="G32" s="132"/>
      <c r="H32" s="161"/>
      <c r="I32" s="161"/>
      <c r="J32" s="161"/>
      <c r="K32" s="161"/>
      <c r="L32" s="161"/>
      <c r="M32" s="161"/>
      <c r="N32" s="161"/>
      <c r="O32" s="161"/>
      <c r="P32" s="161"/>
      <c r="Q32" s="161"/>
      <c r="R32" s="161"/>
      <c r="S32" s="161"/>
      <c r="T32" s="165">
        <f t="shared" si="11"/>
        <v>0</v>
      </c>
      <c r="U32" s="132"/>
      <c r="V32" s="132">
        <f t="shared" si="15"/>
        <v>0</v>
      </c>
      <c r="W32" s="164" t="e">
        <f t="shared" si="9"/>
        <v>#DIV/0!</v>
      </c>
      <c r="X32" s="40"/>
      <c r="Y32" s="40"/>
      <c r="Z32" s="40"/>
      <c r="AA32" s="40"/>
      <c r="AB32" s="40"/>
      <c r="AC32" s="40"/>
      <c r="AD32" s="40"/>
      <c r="AE32" s="16"/>
      <c r="AF32" s="16"/>
      <c r="AG32" s="16"/>
      <c r="AH32" s="16"/>
      <c r="AI32" s="16"/>
      <c r="AJ32" s="16"/>
    </row>
    <row r="33" spans="1:36" ht="85.5" hidden="1" customHeight="1">
      <c r="A33" s="136"/>
      <c r="B33" s="133" t="s">
        <v>20</v>
      </c>
      <c r="C33" s="105" t="s">
        <v>40</v>
      </c>
      <c r="D33" s="115"/>
      <c r="E33" s="132"/>
      <c r="F33" s="162">
        <f t="shared" si="14"/>
        <v>0</v>
      </c>
      <c r="G33" s="132"/>
      <c r="H33" s="132"/>
      <c r="I33" s="161"/>
      <c r="J33" s="161"/>
      <c r="K33" s="161"/>
      <c r="L33" s="161"/>
      <c r="M33" s="161"/>
      <c r="N33" s="161"/>
      <c r="O33" s="161"/>
      <c r="P33" s="161"/>
      <c r="Q33" s="161"/>
      <c r="R33" s="161"/>
      <c r="S33" s="161"/>
      <c r="T33" s="165">
        <f t="shared" si="11"/>
        <v>0</v>
      </c>
      <c r="U33" s="132"/>
      <c r="V33" s="132">
        <f t="shared" si="15"/>
        <v>0</v>
      </c>
      <c r="W33" s="164" t="e">
        <f t="shared" si="9"/>
        <v>#DIV/0!</v>
      </c>
      <c r="X33" s="40"/>
      <c r="Y33" s="40"/>
      <c r="Z33" s="40"/>
      <c r="AA33" s="40"/>
      <c r="AB33" s="40"/>
      <c r="AC33" s="40"/>
      <c r="AD33" s="40"/>
      <c r="AE33" s="16"/>
      <c r="AF33" s="16"/>
      <c r="AG33" s="16"/>
      <c r="AH33" s="16"/>
      <c r="AI33" s="16"/>
      <c r="AJ33" s="16"/>
    </row>
    <row r="34" spans="1:36" ht="63" hidden="1" customHeight="1">
      <c r="A34" s="338"/>
      <c r="B34" s="39">
        <v>3142</v>
      </c>
      <c r="C34" s="105" t="s">
        <v>40</v>
      </c>
      <c r="D34" s="115"/>
      <c r="E34" s="134"/>
      <c r="F34" s="162">
        <f>G34+T34</f>
        <v>0</v>
      </c>
      <c r="G34" s="165"/>
      <c r="H34" s="173"/>
      <c r="I34" s="162"/>
      <c r="J34" s="162"/>
      <c r="K34" s="162"/>
      <c r="L34" s="162"/>
      <c r="M34" s="162"/>
      <c r="N34" s="162"/>
      <c r="O34" s="162"/>
      <c r="P34" s="162"/>
      <c r="Q34" s="162"/>
      <c r="R34" s="165"/>
      <c r="S34" s="165"/>
      <c r="T34" s="165">
        <f t="shared" si="11"/>
        <v>0</v>
      </c>
      <c r="U34" s="162"/>
      <c r="V34" s="132">
        <f t="shared" si="15"/>
        <v>0</v>
      </c>
      <c r="W34" s="164" t="e">
        <f t="shared" si="9"/>
        <v>#DIV/0!</v>
      </c>
      <c r="X34" s="40"/>
      <c r="Y34" s="40"/>
      <c r="Z34" s="40"/>
      <c r="AA34" s="40"/>
      <c r="AB34" s="40"/>
      <c r="AC34" s="40"/>
      <c r="AD34" s="40"/>
      <c r="AE34" s="16"/>
      <c r="AF34" s="16"/>
      <c r="AG34" s="16"/>
      <c r="AH34" s="16"/>
      <c r="AI34" s="16"/>
      <c r="AJ34" s="16"/>
    </row>
    <row r="35" spans="1:36" ht="111.75" hidden="1" customHeight="1">
      <c r="A35" s="338"/>
      <c r="B35" s="39">
        <v>3132</v>
      </c>
      <c r="C35" s="131" t="s">
        <v>0</v>
      </c>
      <c r="D35" s="155"/>
      <c r="E35" s="132"/>
      <c r="F35" s="162">
        <f>G35+T35</f>
        <v>0</v>
      </c>
      <c r="G35" s="165"/>
      <c r="H35" s="173"/>
      <c r="I35" s="162"/>
      <c r="J35" s="162"/>
      <c r="K35" s="162"/>
      <c r="L35" s="162"/>
      <c r="M35" s="162"/>
      <c r="N35" s="162"/>
      <c r="O35" s="162"/>
      <c r="P35" s="162"/>
      <c r="Q35" s="162"/>
      <c r="R35" s="165"/>
      <c r="S35" s="165"/>
      <c r="T35" s="165">
        <f t="shared" si="11"/>
        <v>0</v>
      </c>
      <c r="U35" s="162"/>
      <c r="V35" s="132">
        <f t="shared" si="15"/>
        <v>0</v>
      </c>
      <c r="W35" s="164" t="e">
        <f t="shared" si="9"/>
        <v>#DIV/0!</v>
      </c>
      <c r="X35" s="40"/>
      <c r="Y35" s="40"/>
      <c r="Z35" s="40"/>
      <c r="AA35" s="40"/>
      <c r="AB35" s="40"/>
      <c r="AC35" s="40"/>
      <c r="AD35" s="40"/>
      <c r="AE35" s="16"/>
      <c r="AF35" s="16"/>
      <c r="AG35" s="16"/>
      <c r="AH35" s="16"/>
      <c r="AI35" s="16"/>
      <c r="AJ35" s="16"/>
    </row>
    <row r="36" spans="1:36" ht="96.75" hidden="1" customHeight="1">
      <c r="A36" s="337"/>
      <c r="B36" s="81">
        <v>1217361</v>
      </c>
      <c r="C36" s="82" t="s">
        <v>31</v>
      </c>
      <c r="D36" s="135"/>
      <c r="E36" s="103">
        <f>E38+E37</f>
        <v>0</v>
      </c>
      <c r="F36" s="103">
        <f t="shared" ref="F36:S36" si="16">F38+F37</f>
        <v>0</v>
      </c>
      <c r="G36" s="103">
        <f t="shared" si="16"/>
        <v>0</v>
      </c>
      <c r="H36" s="103">
        <f t="shared" si="16"/>
        <v>0</v>
      </c>
      <c r="I36" s="103">
        <f t="shared" si="16"/>
        <v>0</v>
      </c>
      <c r="J36" s="103">
        <f t="shared" si="16"/>
        <v>0</v>
      </c>
      <c r="K36" s="103">
        <f t="shared" si="16"/>
        <v>0</v>
      </c>
      <c r="L36" s="103">
        <f t="shared" si="16"/>
        <v>0</v>
      </c>
      <c r="M36" s="103">
        <f t="shared" si="16"/>
        <v>0</v>
      </c>
      <c r="N36" s="103">
        <f t="shared" si="16"/>
        <v>0</v>
      </c>
      <c r="O36" s="103">
        <f t="shared" si="16"/>
        <v>0</v>
      </c>
      <c r="P36" s="103">
        <f t="shared" si="16"/>
        <v>0</v>
      </c>
      <c r="Q36" s="103">
        <f t="shared" si="16"/>
        <v>0</v>
      </c>
      <c r="R36" s="103">
        <f t="shared" si="16"/>
        <v>0</v>
      </c>
      <c r="S36" s="103">
        <f t="shared" si="16"/>
        <v>0</v>
      </c>
      <c r="T36" s="165">
        <f t="shared" si="11"/>
        <v>0</v>
      </c>
      <c r="U36" s="103">
        <f>U38+U37</f>
        <v>0</v>
      </c>
      <c r="V36" s="103">
        <f>V38+V37</f>
        <v>0</v>
      </c>
      <c r="W36" s="164" t="e">
        <f t="shared" si="9"/>
        <v>#DIV/0!</v>
      </c>
      <c r="X36" s="40"/>
      <c r="Y36" s="40"/>
      <c r="Z36" s="40"/>
      <c r="AA36" s="40"/>
      <c r="AB36" s="40"/>
      <c r="AC36" s="40"/>
      <c r="AD36" s="40"/>
      <c r="AE36" s="16"/>
      <c r="AF36" s="16"/>
      <c r="AG36" s="16"/>
      <c r="AH36" s="16"/>
      <c r="AI36" s="16"/>
      <c r="AJ36" s="16"/>
    </row>
    <row r="37" spans="1:36" ht="96.75" hidden="1" customHeight="1">
      <c r="A37" s="136"/>
      <c r="B37" s="20">
        <v>3122</v>
      </c>
      <c r="C37" s="19" t="s">
        <v>27</v>
      </c>
      <c r="D37" s="93"/>
      <c r="E37" s="181"/>
      <c r="F37" s="162">
        <f>G37+T37</f>
        <v>0</v>
      </c>
      <c r="G37" s="161"/>
      <c r="H37" s="161"/>
      <c r="I37" s="161"/>
      <c r="J37" s="161"/>
      <c r="K37" s="161"/>
      <c r="L37" s="161"/>
      <c r="M37" s="161"/>
      <c r="N37" s="161"/>
      <c r="O37" s="161"/>
      <c r="P37" s="161"/>
      <c r="Q37" s="161"/>
      <c r="R37" s="161"/>
      <c r="S37" s="161"/>
      <c r="T37" s="165">
        <f t="shared" si="11"/>
        <v>0</v>
      </c>
      <c r="U37" s="132">
        <v>0</v>
      </c>
      <c r="V37" s="162">
        <f>E37-F37</f>
        <v>0</v>
      </c>
      <c r="W37" s="164" t="e">
        <f t="shared" si="9"/>
        <v>#DIV/0!</v>
      </c>
      <c r="X37" s="40"/>
      <c r="Y37" s="40"/>
      <c r="Z37" s="40"/>
      <c r="AA37" s="40"/>
      <c r="AB37" s="40"/>
      <c r="AC37" s="40"/>
      <c r="AD37" s="40"/>
      <c r="AE37" s="16"/>
      <c r="AF37" s="16"/>
      <c r="AG37" s="16"/>
      <c r="AH37" s="16"/>
      <c r="AI37" s="16"/>
      <c r="AJ37" s="16"/>
    </row>
    <row r="38" spans="1:36" ht="106.5" hidden="1" customHeight="1">
      <c r="A38" s="136"/>
      <c r="B38" s="136">
        <v>3142</v>
      </c>
      <c r="C38" s="156" t="s">
        <v>40</v>
      </c>
      <c r="D38" s="114"/>
      <c r="E38" s="132"/>
      <c r="F38" s="162">
        <f>G38+T38</f>
        <v>0</v>
      </c>
      <c r="G38" s="162"/>
      <c r="H38" s="162"/>
      <c r="I38" s="162"/>
      <c r="J38" s="162"/>
      <c r="K38" s="162"/>
      <c r="L38" s="162"/>
      <c r="M38" s="162"/>
      <c r="N38" s="162"/>
      <c r="O38" s="162"/>
      <c r="P38" s="162"/>
      <c r="Q38" s="162"/>
      <c r="R38" s="162"/>
      <c r="S38" s="162"/>
      <c r="T38" s="165">
        <f t="shared" si="11"/>
        <v>0</v>
      </c>
      <c r="U38" s="162"/>
      <c r="V38" s="162">
        <f>E38-F38</f>
        <v>0</v>
      </c>
      <c r="W38" s="164" t="e">
        <f t="shared" si="9"/>
        <v>#DIV/0!</v>
      </c>
      <c r="X38" s="40"/>
      <c r="Y38" s="40"/>
      <c r="Z38" s="40"/>
      <c r="AA38" s="40"/>
      <c r="AB38" s="40"/>
      <c r="AC38" s="40"/>
      <c r="AD38" s="40"/>
      <c r="AE38" s="16"/>
      <c r="AF38" s="16"/>
      <c r="AG38" s="16"/>
      <c r="AH38" s="16"/>
      <c r="AI38" s="16"/>
      <c r="AJ38" s="16"/>
    </row>
    <row r="39" spans="1:36" ht="119.25" customHeight="1">
      <c r="A39" s="337">
        <v>4</v>
      </c>
      <c r="B39" s="289">
        <v>1217461</v>
      </c>
      <c r="C39" s="82" t="s">
        <v>64</v>
      </c>
      <c r="D39" s="288"/>
      <c r="E39" s="103">
        <f>E40+E41</f>
        <v>2659353.09</v>
      </c>
      <c r="F39" s="103">
        <f t="shared" ref="F39:V39" si="17">F40+F41</f>
        <v>2090529.62</v>
      </c>
      <c r="G39" s="103">
        <f t="shared" si="17"/>
        <v>2090529.62</v>
      </c>
      <c r="H39" s="103">
        <f t="shared" si="17"/>
        <v>0</v>
      </c>
      <c r="I39" s="103">
        <f t="shared" si="17"/>
        <v>0</v>
      </c>
      <c r="J39" s="103">
        <f t="shared" si="17"/>
        <v>0</v>
      </c>
      <c r="K39" s="103">
        <f t="shared" si="17"/>
        <v>0</v>
      </c>
      <c r="L39" s="103">
        <f t="shared" si="17"/>
        <v>0</v>
      </c>
      <c r="M39" s="103">
        <f t="shared" si="17"/>
        <v>0</v>
      </c>
      <c r="N39" s="103">
        <f t="shared" si="17"/>
        <v>0</v>
      </c>
      <c r="O39" s="103">
        <f t="shared" si="17"/>
        <v>0</v>
      </c>
      <c r="P39" s="103">
        <f t="shared" si="17"/>
        <v>0</v>
      </c>
      <c r="Q39" s="103">
        <f t="shared" si="17"/>
        <v>0</v>
      </c>
      <c r="R39" s="103">
        <f t="shared" si="17"/>
        <v>0</v>
      </c>
      <c r="S39" s="103">
        <f t="shared" si="17"/>
        <v>0</v>
      </c>
      <c r="T39" s="103">
        <f t="shared" si="17"/>
        <v>0</v>
      </c>
      <c r="U39" s="103">
        <f t="shared" si="17"/>
        <v>2090529.62</v>
      </c>
      <c r="V39" s="103">
        <f t="shared" si="17"/>
        <v>568823.46999999986</v>
      </c>
      <c r="W39" s="164">
        <f t="shared" si="9"/>
        <v>78.61045710180592</v>
      </c>
      <c r="X39" s="40"/>
      <c r="Y39" s="40"/>
      <c r="Z39" s="40"/>
      <c r="AA39" s="40"/>
      <c r="AB39" s="40"/>
      <c r="AC39" s="40"/>
      <c r="AD39" s="40"/>
      <c r="AE39" s="16"/>
      <c r="AF39" s="16"/>
      <c r="AG39" s="16"/>
      <c r="AH39" s="16"/>
      <c r="AI39" s="16"/>
      <c r="AJ39" s="16"/>
    </row>
    <row r="40" spans="1:36" ht="87.75" customHeight="1">
      <c r="A40" s="136">
        <v>5</v>
      </c>
      <c r="B40" s="71">
        <v>3132</v>
      </c>
      <c r="C40" s="131" t="s">
        <v>0</v>
      </c>
      <c r="D40" s="223" t="s">
        <v>177</v>
      </c>
      <c r="E40" s="132">
        <v>559353.09</v>
      </c>
      <c r="F40" s="162">
        <f>G40+T40</f>
        <v>0</v>
      </c>
      <c r="G40" s="162"/>
      <c r="H40" s="162"/>
      <c r="I40" s="162"/>
      <c r="J40" s="162"/>
      <c r="K40" s="162"/>
      <c r="L40" s="162"/>
      <c r="M40" s="162"/>
      <c r="N40" s="162"/>
      <c r="O40" s="162"/>
      <c r="P40" s="162"/>
      <c r="Q40" s="162"/>
      <c r="R40" s="162"/>
      <c r="S40" s="162"/>
      <c r="T40" s="165">
        <f t="shared" si="11"/>
        <v>0</v>
      </c>
      <c r="U40" s="162">
        <v>0</v>
      </c>
      <c r="V40" s="162">
        <f>E40-F40</f>
        <v>559353.09</v>
      </c>
      <c r="W40" s="164">
        <f t="shared" si="9"/>
        <v>0</v>
      </c>
      <c r="X40" s="40"/>
      <c r="Y40" s="40"/>
      <c r="Z40" s="40"/>
      <c r="AA40" s="40"/>
      <c r="AB40" s="40"/>
      <c r="AC40" s="40"/>
      <c r="AD40" s="40"/>
      <c r="AE40" s="16"/>
      <c r="AF40" s="16"/>
      <c r="AG40" s="16"/>
      <c r="AH40" s="16"/>
      <c r="AI40" s="16"/>
      <c r="AJ40" s="16"/>
    </row>
    <row r="41" spans="1:36" ht="61.5" customHeight="1">
      <c r="A41" s="136">
        <v>6</v>
      </c>
      <c r="B41" s="71">
        <v>3132</v>
      </c>
      <c r="C41" s="131" t="s">
        <v>0</v>
      </c>
      <c r="D41" s="223" t="s">
        <v>144</v>
      </c>
      <c r="E41" s="132">
        <v>2100000</v>
      </c>
      <c r="F41" s="162">
        <f>G41+T41</f>
        <v>2090529.62</v>
      </c>
      <c r="G41" s="162">
        <v>2090529.62</v>
      </c>
      <c r="H41" s="162"/>
      <c r="I41" s="162"/>
      <c r="J41" s="162"/>
      <c r="K41" s="162"/>
      <c r="L41" s="162"/>
      <c r="M41" s="162"/>
      <c r="N41" s="162"/>
      <c r="O41" s="162"/>
      <c r="P41" s="162"/>
      <c r="Q41" s="162"/>
      <c r="R41" s="162"/>
      <c r="S41" s="162"/>
      <c r="T41" s="165">
        <f t="shared" si="11"/>
        <v>0</v>
      </c>
      <c r="U41" s="162">
        <v>2090529.62</v>
      </c>
      <c r="V41" s="162">
        <f>E41-F41</f>
        <v>9470.3799999998882</v>
      </c>
      <c r="W41" s="164">
        <f t="shared" si="9"/>
        <v>99.549029523809523</v>
      </c>
      <c r="X41" s="40"/>
      <c r="Y41" s="40"/>
      <c r="Z41" s="40"/>
      <c r="AA41" s="40"/>
      <c r="AB41" s="40"/>
      <c r="AC41" s="40"/>
      <c r="AD41" s="40"/>
      <c r="AE41" s="16"/>
      <c r="AF41" s="16"/>
      <c r="AG41" s="16"/>
      <c r="AH41" s="16"/>
      <c r="AI41" s="16"/>
      <c r="AJ41" s="16"/>
    </row>
    <row r="42" spans="1:36" ht="39" customHeight="1">
      <c r="A42" s="339">
        <v>7</v>
      </c>
      <c r="B42" s="127"/>
      <c r="C42" s="128"/>
      <c r="D42" s="130" t="s">
        <v>13</v>
      </c>
      <c r="E42" s="174">
        <f t="shared" ref="E42:V42" si="18">E10+E14</f>
        <v>3712480.09</v>
      </c>
      <c r="F42" s="174">
        <f t="shared" si="18"/>
        <v>2413706.83</v>
      </c>
      <c r="G42" s="174">
        <f t="shared" si="18"/>
        <v>2413706.83</v>
      </c>
      <c r="H42" s="174">
        <f t="shared" si="18"/>
        <v>0</v>
      </c>
      <c r="I42" s="174">
        <f t="shared" si="18"/>
        <v>0</v>
      </c>
      <c r="J42" s="174">
        <f t="shared" si="18"/>
        <v>0</v>
      </c>
      <c r="K42" s="174">
        <f t="shared" si="18"/>
        <v>0</v>
      </c>
      <c r="L42" s="174">
        <f t="shared" si="18"/>
        <v>0</v>
      </c>
      <c r="M42" s="174">
        <f t="shared" si="18"/>
        <v>0</v>
      </c>
      <c r="N42" s="174">
        <f t="shared" si="18"/>
        <v>0</v>
      </c>
      <c r="O42" s="174">
        <f t="shared" si="18"/>
        <v>0</v>
      </c>
      <c r="P42" s="174">
        <f t="shared" si="18"/>
        <v>0</v>
      </c>
      <c r="Q42" s="174">
        <f t="shared" si="18"/>
        <v>0</v>
      </c>
      <c r="R42" s="174">
        <f t="shared" si="18"/>
        <v>0</v>
      </c>
      <c r="S42" s="174">
        <f t="shared" si="18"/>
        <v>0</v>
      </c>
      <c r="T42" s="174">
        <f t="shared" si="18"/>
        <v>0</v>
      </c>
      <c r="U42" s="174">
        <f t="shared" si="18"/>
        <v>2413706.83</v>
      </c>
      <c r="V42" s="174">
        <f t="shared" si="18"/>
        <v>1298773.2599999998</v>
      </c>
      <c r="W42" s="164">
        <f t="shared" ref="W42:W66" si="19">U42*100/E42</f>
        <v>65.0160208670641</v>
      </c>
      <c r="X42" s="40"/>
      <c r="Y42" s="40"/>
      <c r="Z42" s="40"/>
      <c r="AA42" s="40"/>
      <c r="AB42" s="40"/>
      <c r="AC42" s="40"/>
      <c r="AD42" s="40"/>
      <c r="AE42" s="16"/>
      <c r="AF42" s="16"/>
      <c r="AG42" s="16"/>
      <c r="AH42" s="16"/>
      <c r="AI42" s="16"/>
      <c r="AJ42" s="16"/>
    </row>
    <row r="43" spans="1:36" ht="48.75" customHeight="1">
      <c r="A43" s="336">
        <v>8</v>
      </c>
      <c r="B43" s="122" t="s">
        <v>21</v>
      </c>
      <c r="C43" s="203" t="s">
        <v>103</v>
      </c>
      <c r="D43" s="123"/>
      <c r="E43" s="175">
        <f>E44+E46+E52+E57+E60+E64+E74+E76+E78+E82+E72+E80</f>
        <v>14599036.5</v>
      </c>
      <c r="F43" s="175">
        <f t="shared" ref="F43:V43" si="20">F44+F46+F52+F57+F60+F64+F74+F76+F78+F82+F72+F80</f>
        <v>6775345.0099999998</v>
      </c>
      <c r="G43" s="175">
        <f t="shared" si="20"/>
        <v>6775345.0099999998</v>
      </c>
      <c r="H43" s="175">
        <f t="shared" si="20"/>
        <v>0</v>
      </c>
      <c r="I43" s="175">
        <f t="shared" si="20"/>
        <v>0</v>
      </c>
      <c r="J43" s="175">
        <f t="shared" si="20"/>
        <v>0</v>
      </c>
      <c r="K43" s="175">
        <f t="shared" si="20"/>
        <v>0</v>
      </c>
      <c r="L43" s="175">
        <f t="shared" si="20"/>
        <v>0</v>
      </c>
      <c r="M43" s="175">
        <f t="shared" si="20"/>
        <v>0</v>
      </c>
      <c r="N43" s="175">
        <f t="shared" si="20"/>
        <v>0</v>
      </c>
      <c r="O43" s="175">
        <f t="shared" si="20"/>
        <v>0</v>
      </c>
      <c r="P43" s="175">
        <f t="shared" si="20"/>
        <v>0</v>
      </c>
      <c r="Q43" s="175">
        <f t="shared" si="20"/>
        <v>0</v>
      </c>
      <c r="R43" s="175">
        <f t="shared" si="20"/>
        <v>0</v>
      </c>
      <c r="S43" s="175">
        <f t="shared" si="20"/>
        <v>0</v>
      </c>
      <c r="T43" s="175">
        <f t="shared" si="20"/>
        <v>0</v>
      </c>
      <c r="U43" s="175">
        <f t="shared" si="20"/>
        <v>6775345.0099999998</v>
      </c>
      <c r="V43" s="175">
        <f t="shared" si="20"/>
        <v>7823691.4900000002</v>
      </c>
      <c r="W43" s="164">
        <f t="shared" si="19"/>
        <v>46.409535382694607</v>
      </c>
      <c r="X43" s="40"/>
      <c r="Y43" s="40"/>
      <c r="Z43" s="40"/>
      <c r="AA43" s="40"/>
      <c r="AB43" s="40"/>
      <c r="AC43" s="40"/>
      <c r="AD43" s="40"/>
      <c r="AE43" s="16"/>
      <c r="AF43" s="16"/>
      <c r="AG43" s="16"/>
      <c r="AH43" s="16"/>
      <c r="AI43" s="16"/>
      <c r="AJ43" s="16"/>
    </row>
    <row r="44" spans="1:36" ht="96.75" customHeight="1">
      <c r="A44" s="340">
        <v>9</v>
      </c>
      <c r="B44" s="64" t="s">
        <v>66</v>
      </c>
      <c r="C44" s="82" t="s">
        <v>22</v>
      </c>
      <c r="D44" s="63"/>
      <c r="E44" s="176">
        <f>E45</f>
        <v>355000</v>
      </c>
      <c r="F44" s="176">
        <f t="shared" ref="F44:V44" si="21">F45</f>
        <v>79999</v>
      </c>
      <c r="G44" s="176">
        <f t="shared" si="21"/>
        <v>79999</v>
      </c>
      <c r="H44" s="176">
        <f t="shared" si="21"/>
        <v>0</v>
      </c>
      <c r="I44" s="177">
        <f t="shared" si="21"/>
        <v>0</v>
      </c>
      <c r="J44" s="177">
        <f t="shared" si="21"/>
        <v>0</v>
      </c>
      <c r="K44" s="177">
        <f t="shared" si="21"/>
        <v>0</v>
      </c>
      <c r="L44" s="177">
        <f t="shared" si="21"/>
        <v>0</v>
      </c>
      <c r="M44" s="177">
        <f t="shared" si="21"/>
        <v>0</v>
      </c>
      <c r="N44" s="177">
        <f t="shared" si="21"/>
        <v>0</v>
      </c>
      <c r="O44" s="177">
        <f t="shared" si="21"/>
        <v>0</v>
      </c>
      <c r="P44" s="177">
        <f t="shared" si="21"/>
        <v>0</v>
      </c>
      <c r="Q44" s="177">
        <f t="shared" si="21"/>
        <v>0</v>
      </c>
      <c r="R44" s="177">
        <f t="shared" si="21"/>
        <v>0</v>
      </c>
      <c r="S44" s="177">
        <f t="shared" si="21"/>
        <v>0</v>
      </c>
      <c r="T44" s="176">
        <f t="shared" si="21"/>
        <v>0</v>
      </c>
      <c r="U44" s="176">
        <f t="shared" si="21"/>
        <v>79999</v>
      </c>
      <c r="V44" s="176">
        <f t="shared" si="21"/>
        <v>275001</v>
      </c>
      <c r="W44" s="164">
        <f t="shared" si="19"/>
        <v>22.534929577464787</v>
      </c>
      <c r="X44" s="40"/>
      <c r="Y44" s="40"/>
      <c r="Z44" s="40"/>
      <c r="AA44" s="40"/>
      <c r="AB44" s="40"/>
      <c r="AC44" s="40"/>
      <c r="AD44" s="40"/>
      <c r="AE44" s="16"/>
      <c r="AF44" s="16"/>
      <c r="AG44" s="16"/>
      <c r="AH44" s="16"/>
      <c r="AI44" s="16"/>
      <c r="AJ44" s="16"/>
    </row>
    <row r="45" spans="1:36" s="74" customFormat="1" ht="79.5" customHeight="1">
      <c r="A45" s="69">
        <v>10</v>
      </c>
      <c r="B45" s="42" t="s">
        <v>11</v>
      </c>
      <c r="C45" s="19" t="s">
        <v>1</v>
      </c>
      <c r="D45" s="224" t="s">
        <v>204</v>
      </c>
      <c r="E45" s="178">
        <v>355000</v>
      </c>
      <c r="F45" s="173">
        <f>G45+T45</f>
        <v>79999</v>
      </c>
      <c r="G45" s="173">
        <v>79999</v>
      </c>
      <c r="H45" s="178"/>
      <c r="I45" s="186"/>
      <c r="J45" s="178"/>
      <c r="K45" s="178"/>
      <c r="L45" s="178"/>
      <c r="M45" s="178"/>
      <c r="N45" s="178"/>
      <c r="O45" s="178"/>
      <c r="P45" s="179"/>
      <c r="Q45" s="179"/>
      <c r="R45" s="179"/>
      <c r="S45" s="179"/>
      <c r="T45" s="178">
        <f>H45+I45+J45+K45+L45+M45+N45</f>
        <v>0</v>
      </c>
      <c r="U45" s="162">
        <v>79999</v>
      </c>
      <c r="V45" s="173">
        <f>E45-F45</f>
        <v>275001</v>
      </c>
      <c r="W45" s="164">
        <f t="shared" si="19"/>
        <v>22.534929577464787</v>
      </c>
      <c r="X45" s="45"/>
      <c r="Y45" s="45"/>
      <c r="Z45" s="45"/>
      <c r="AA45" s="45"/>
      <c r="AB45" s="45"/>
      <c r="AC45" s="45"/>
      <c r="AD45" s="45"/>
      <c r="AE45" s="73"/>
      <c r="AF45" s="73"/>
      <c r="AG45" s="73"/>
      <c r="AH45" s="73"/>
      <c r="AI45" s="73"/>
      <c r="AJ45" s="73"/>
    </row>
    <row r="46" spans="1:36" s="140" customFormat="1" ht="87.75" customHeight="1">
      <c r="A46" s="337">
        <v>11</v>
      </c>
      <c r="B46" s="148" t="s">
        <v>53</v>
      </c>
      <c r="C46" s="82" t="s">
        <v>51</v>
      </c>
      <c r="D46" s="138"/>
      <c r="E46" s="180">
        <f>E47+E50+E51</f>
        <v>5446304.5</v>
      </c>
      <c r="F46" s="180">
        <f t="shared" ref="F46:V46" si="22">F47+F50+F51</f>
        <v>4690899.01</v>
      </c>
      <c r="G46" s="180">
        <f t="shared" si="22"/>
        <v>4690899.01</v>
      </c>
      <c r="H46" s="180">
        <f t="shared" si="22"/>
        <v>0</v>
      </c>
      <c r="I46" s="180">
        <f t="shared" si="22"/>
        <v>0</v>
      </c>
      <c r="J46" s="180">
        <f t="shared" si="22"/>
        <v>0</v>
      </c>
      <c r="K46" s="180">
        <f t="shared" si="22"/>
        <v>0</v>
      </c>
      <c r="L46" s="180">
        <f t="shared" si="22"/>
        <v>0</v>
      </c>
      <c r="M46" s="180">
        <f t="shared" si="22"/>
        <v>0</v>
      </c>
      <c r="N46" s="180">
        <f t="shared" si="22"/>
        <v>0</v>
      </c>
      <c r="O46" s="180">
        <f t="shared" si="22"/>
        <v>0</v>
      </c>
      <c r="P46" s="180">
        <f t="shared" si="22"/>
        <v>0</v>
      </c>
      <c r="Q46" s="180">
        <f t="shared" si="22"/>
        <v>0</v>
      </c>
      <c r="R46" s="180">
        <f t="shared" si="22"/>
        <v>0</v>
      </c>
      <c r="S46" s="180">
        <f t="shared" si="22"/>
        <v>0</v>
      </c>
      <c r="T46" s="180">
        <f t="shared" si="22"/>
        <v>0</v>
      </c>
      <c r="U46" s="180">
        <f t="shared" si="22"/>
        <v>4690899.01</v>
      </c>
      <c r="V46" s="180">
        <f t="shared" si="22"/>
        <v>755405.49</v>
      </c>
      <c r="W46" s="164">
        <f t="shared" si="19"/>
        <v>86.129943891311996</v>
      </c>
      <c r="X46" s="137"/>
      <c r="Y46" s="137"/>
      <c r="Z46" s="137"/>
      <c r="AA46" s="137"/>
      <c r="AB46" s="137"/>
      <c r="AC46" s="137"/>
      <c r="AD46" s="137"/>
      <c r="AE46" s="139"/>
      <c r="AF46" s="139"/>
      <c r="AG46" s="139"/>
      <c r="AH46" s="139"/>
      <c r="AI46" s="139"/>
      <c r="AJ46" s="139"/>
    </row>
    <row r="47" spans="1:36" s="74" customFormat="1" ht="129.75" customHeight="1">
      <c r="A47" s="69">
        <v>12</v>
      </c>
      <c r="B47" s="69">
        <v>3210</v>
      </c>
      <c r="C47" s="111" t="s">
        <v>43</v>
      </c>
      <c r="D47" s="239" t="s">
        <v>181</v>
      </c>
      <c r="E47" s="178">
        <v>4590000</v>
      </c>
      <c r="F47" s="173">
        <f>G47+T47</f>
        <v>4301600</v>
      </c>
      <c r="G47" s="173">
        <v>4301600</v>
      </c>
      <c r="H47" s="178"/>
      <c r="I47" s="186"/>
      <c r="J47" s="178"/>
      <c r="K47" s="178"/>
      <c r="L47" s="178"/>
      <c r="M47" s="178"/>
      <c r="N47" s="178"/>
      <c r="O47" s="178"/>
      <c r="P47" s="179"/>
      <c r="Q47" s="179"/>
      <c r="R47" s="179"/>
      <c r="S47" s="179"/>
      <c r="T47" s="178">
        <f>H47+I47+J47+K47+L47+M47+N47</f>
        <v>0</v>
      </c>
      <c r="U47" s="162">
        <f>79900+2150000+2071700</f>
        <v>4301600</v>
      </c>
      <c r="V47" s="173">
        <f>E47-F47</f>
        <v>288400</v>
      </c>
      <c r="W47" s="164">
        <f t="shared" si="19"/>
        <v>93.716775599128539</v>
      </c>
      <c r="X47" s="45"/>
      <c r="Y47" s="45"/>
      <c r="Z47" s="45"/>
      <c r="AA47" s="45"/>
      <c r="AB47" s="45"/>
      <c r="AC47" s="45"/>
      <c r="AD47" s="45"/>
      <c r="AE47" s="73"/>
      <c r="AF47" s="73"/>
      <c r="AG47" s="73"/>
      <c r="AH47" s="73"/>
      <c r="AI47" s="73"/>
      <c r="AJ47" s="73"/>
    </row>
    <row r="48" spans="1:36" s="74" customFormat="1" ht="48.75" hidden="1" customHeight="1">
      <c r="A48" s="69"/>
      <c r="B48" s="145">
        <v>3210</v>
      </c>
      <c r="C48" s="111" t="s">
        <v>43</v>
      </c>
      <c r="D48" s="144"/>
      <c r="E48" s="178"/>
      <c r="F48" s="173">
        <f t="shared" ref="F48:F51" si="23">G48+T48</f>
        <v>0</v>
      </c>
      <c r="G48" s="173"/>
      <c r="H48" s="178"/>
      <c r="I48" s="186"/>
      <c r="J48" s="178"/>
      <c r="K48" s="178"/>
      <c r="L48" s="178"/>
      <c r="M48" s="178"/>
      <c r="N48" s="178"/>
      <c r="O48" s="178"/>
      <c r="P48" s="179"/>
      <c r="Q48" s="179"/>
      <c r="R48" s="179"/>
      <c r="S48" s="179"/>
      <c r="T48" s="178">
        <f t="shared" ref="T48:T51" si="24">H48+I48+J48+K48+L48+M48+N48</f>
        <v>0</v>
      </c>
      <c r="U48" s="201"/>
      <c r="V48" s="173">
        <f t="shared" ref="V48:V51" si="25">E48-F48</f>
        <v>0</v>
      </c>
      <c r="W48" s="164" t="e">
        <f t="shared" si="19"/>
        <v>#DIV/0!</v>
      </c>
      <c r="X48" s="45"/>
      <c r="Y48" s="45"/>
      <c r="Z48" s="45"/>
      <c r="AA48" s="45"/>
      <c r="AB48" s="45"/>
      <c r="AC48" s="45"/>
      <c r="AD48" s="45"/>
      <c r="AE48" s="73"/>
      <c r="AF48" s="73"/>
      <c r="AG48" s="73"/>
      <c r="AH48" s="73"/>
      <c r="AI48" s="73"/>
      <c r="AJ48" s="73"/>
    </row>
    <row r="49" spans="1:36" s="74" customFormat="1" ht="278.25" hidden="1" customHeight="1">
      <c r="A49" s="69"/>
      <c r="B49" s="69">
        <v>3210</v>
      </c>
      <c r="C49" s="111" t="s">
        <v>43</v>
      </c>
      <c r="D49" s="143"/>
      <c r="E49" s="178"/>
      <c r="F49" s="173">
        <f t="shared" si="23"/>
        <v>0</v>
      </c>
      <c r="G49" s="173"/>
      <c r="H49" s="178"/>
      <c r="I49" s="186"/>
      <c r="J49" s="178"/>
      <c r="K49" s="178"/>
      <c r="L49" s="178"/>
      <c r="M49" s="178"/>
      <c r="N49" s="178"/>
      <c r="O49" s="178"/>
      <c r="P49" s="179"/>
      <c r="Q49" s="179"/>
      <c r="R49" s="179"/>
      <c r="S49" s="179"/>
      <c r="T49" s="178">
        <f t="shared" si="24"/>
        <v>0</v>
      </c>
      <c r="U49" s="201"/>
      <c r="V49" s="173">
        <f t="shared" si="25"/>
        <v>0</v>
      </c>
      <c r="W49" s="164" t="e">
        <f t="shared" si="19"/>
        <v>#DIV/0!</v>
      </c>
      <c r="X49" s="45"/>
      <c r="Y49" s="45"/>
      <c r="Z49" s="45"/>
      <c r="AA49" s="45"/>
      <c r="AB49" s="45"/>
      <c r="AC49" s="45"/>
      <c r="AD49" s="45"/>
      <c r="AE49" s="73"/>
      <c r="AF49" s="73"/>
      <c r="AG49" s="73"/>
      <c r="AH49" s="73"/>
      <c r="AI49" s="73"/>
      <c r="AJ49" s="73"/>
    </row>
    <row r="50" spans="1:36" s="74" customFormat="1" ht="109.5" customHeight="1">
      <c r="A50" s="69">
        <v>13</v>
      </c>
      <c r="B50" s="69">
        <v>3210</v>
      </c>
      <c r="C50" s="111" t="s">
        <v>43</v>
      </c>
      <c r="D50" s="143" t="s">
        <v>160</v>
      </c>
      <c r="E50" s="178">
        <v>669637.5</v>
      </c>
      <c r="F50" s="173">
        <f t="shared" si="23"/>
        <v>339399.01</v>
      </c>
      <c r="G50" s="173">
        <v>339399.01</v>
      </c>
      <c r="H50" s="178"/>
      <c r="I50" s="186"/>
      <c r="J50" s="178"/>
      <c r="K50" s="178"/>
      <c r="L50" s="178"/>
      <c r="M50" s="178"/>
      <c r="N50" s="178"/>
      <c r="O50" s="178"/>
      <c r="P50" s="179"/>
      <c r="Q50" s="179"/>
      <c r="R50" s="179"/>
      <c r="S50" s="179"/>
      <c r="T50" s="178">
        <f t="shared" si="24"/>
        <v>0</v>
      </c>
      <c r="U50" s="173">
        <v>339399.01</v>
      </c>
      <c r="V50" s="173">
        <f t="shared" si="25"/>
        <v>330238.49</v>
      </c>
      <c r="W50" s="164">
        <f t="shared" si="19"/>
        <v>50.683990965261053</v>
      </c>
      <c r="X50" s="45"/>
      <c r="Y50" s="45"/>
      <c r="Z50" s="45"/>
      <c r="AA50" s="45"/>
      <c r="AB50" s="45"/>
      <c r="AC50" s="45"/>
      <c r="AD50" s="45"/>
      <c r="AE50" s="73"/>
      <c r="AF50" s="73"/>
      <c r="AG50" s="73"/>
      <c r="AH50" s="73"/>
      <c r="AI50" s="73"/>
      <c r="AJ50" s="73"/>
    </row>
    <row r="51" spans="1:36" s="74" customFormat="1" ht="97.5" customHeight="1">
      <c r="A51" s="69">
        <v>14</v>
      </c>
      <c r="B51" s="69">
        <v>3210</v>
      </c>
      <c r="C51" s="111" t="s">
        <v>43</v>
      </c>
      <c r="D51" s="144" t="s">
        <v>182</v>
      </c>
      <c r="E51" s="178">
        <v>186667</v>
      </c>
      <c r="F51" s="173">
        <f t="shared" si="23"/>
        <v>49900</v>
      </c>
      <c r="G51" s="173">
        <v>49900</v>
      </c>
      <c r="H51" s="178"/>
      <c r="I51" s="186"/>
      <c r="J51" s="178"/>
      <c r="K51" s="178"/>
      <c r="L51" s="178"/>
      <c r="M51" s="178"/>
      <c r="N51" s="178"/>
      <c r="O51" s="178"/>
      <c r="P51" s="179"/>
      <c r="Q51" s="179"/>
      <c r="R51" s="179"/>
      <c r="S51" s="179"/>
      <c r="T51" s="178">
        <f t="shared" si="24"/>
        <v>0</v>
      </c>
      <c r="U51" s="173">
        <v>49900</v>
      </c>
      <c r="V51" s="173">
        <f t="shared" si="25"/>
        <v>136767</v>
      </c>
      <c r="W51" s="164">
        <f t="shared" si="19"/>
        <v>26.732095121258713</v>
      </c>
      <c r="X51" s="45"/>
      <c r="Y51" s="45"/>
      <c r="Z51" s="45"/>
      <c r="AA51" s="45"/>
      <c r="AB51" s="45"/>
      <c r="AC51" s="45"/>
      <c r="AD51" s="45"/>
      <c r="AE51" s="73"/>
      <c r="AF51" s="73"/>
      <c r="AG51" s="73"/>
      <c r="AH51" s="73"/>
      <c r="AI51" s="73"/>
      <c r="AJ51" s="73"/>
    </row>
    <row r="52" spans="1:36" s="74" customFormat="1" ht="39.75" customHeight="1">
      <c r="A52" s="337">
        <v>15</v>
      </c>
      <c r="B52" s="76" t="s">
        <v>41</v>
      </c>
      <c r="C52" s="299" t="s">
        <v>42</v>
      </c>
      <c r="D52" s="90"/>
      <c r="E52" s="180">
        <f>E53+E54+E55+E56</f>
        <v>333900</v>
      </c>
      <c r="F52" s="180">
        <f t="shared" ref="F52:V52" si="26">F53+F54+F55+F56</f>
        <v>333400</v>
      </c>
      <c r="G52" s="180">
        <f t="shared" si="26"/>
        <v>333400</v>
      </c>
      <c r="H52" s="180">
        <f t="shared" si="26"/>
        <v>0</v>
      </c>
      <c r="I52" s="180">
        <f t="shared" si="26"/>
        <v>0</v>
      </c>
      <c r="J52" s="180">
        <f t="shared" si="26"/>
        <v>0</v>
      </c>
      <c r="K52" s="180">
        <f t="shared" si="26"/>
        <v>0</v>
      </c>
      <c r="L52" s="180">
        <f t="shared" si="26"/>
        <v>0</v>
      </c>
      <c r="M52" s="180">
        <f t="shared" si="26"/>
        <v>0</v>
      </c>
      <c r="N52" s="180">
        <f t="shared" si="26"/>
        <v>0</v>
      </c>
      <c r="O52" s="180">
        <f t="shared" si="26"/>
        <v>0</v>
      </c>
      <c r="P52" s="180">
        <f t="shared" si="26"/>
        <v>0</v>
      </c>
      <c r="Q52" s="180">
        <f t="shared" si="26"/>
        <v>0</v>
      </c>
      <c r="R52" s="180">
        <f t="shared" si="26"/>
        <v>0</v>
      </c>
      <c r="S52" s="180">
        <f t="shared" si="26"/>
        <v>0</v>
      </c>
      <c r="T52" s="180">
        <f t="shared" si="26"/>
        <v>0</v>
      </c>
      <c r="U52" s="180">
        <f t="shared" si="26"/>
        <v>333400</v>
      </c>
      <c r="V52" s="180">
        <f t="shared" si="26"/>
        <v>500</v>
      </c>
      <c r="W52" s="164">
        <f t="shared" si="19"/>
        <v>99.850254567235694</v>
      </c>
      <c r="X52" s="45"/>
      <c r="Y52" s="45"/>
      <c r="Z52" s="45"/>
      <c r="AA52" s="45"/>
      <c r="AB52" s="45"/>
      <c r="AC52" s="45"/>
      <c r="AD52" s="45"/>
      <c r="AE52" s="73"/>
      <c r="AF52" s="73"/>
      <c r="AG52" s="73"/>
      <c r="AH52" s="73"/>
      <c r="AI52" s="73"/>
      <c r="AJ52" s="73"/>
    </row>
    <row r="53" spans="1:36" s="74" customFormat="1" ht="116.25" customHeight="1">
      <c r="A53" s="69">
        <v>16</v>
      </c>
      <c r="B53" s="42" t="s">
        <v>18</v>
      </c>
      <c r="C53" s="111" t="s">
        <v>43</v>
      </c>
      <c r="D53" s="239" t="s">
        <v>194</v>
      </c>
      <c r="E53" s="178">
        <v>333900</v>
      </c>
      <c r="F53" s="173">
        <f>G53+T53</f>
        <v>333400</v>
      </c>
      <c r="G53" s="173">
        <v>333400</v>
      </c>
      <c r="H53" s="178"/>
      <c r="I53" s="186"/>
      <c r="J53" s="178"/>
      <c r="K53" s="178"/>
      <c r="L53" s="178"/>
      <c r="M53" s="178"/>
      <c r="N53" s="178"/>
      <c r="O53" s="178"/>
      <c r="P53" s="179"/>
      <c r="Q53" s="179"/>
      <c r="R53" s="179"/>
      <c r="S53" s="179"/>
      <c r="T53" s="178">
        <f>H53+I53+J53+K53+L53+M53+N53+O53+P53</f>
        <v>0</v>
      </c>
      <c r="U53" s="162">
        <v>333400</v>
      </c>
      <c r="V53" s="173">
        <f>E53-F53</f>
        <v>500</v>
      </c>
      <c r="W53" s="164">
        <f t="shared" si="19"/>
        <v>99.850254567235694</v>
      </c>
      <c r="X53" s="45"/>
      <c r="Y53" s="45"/>
      <c r="Z53" s="45"/>
      <c r="AA53" s="45"/>
      <c r="AB53" s="45"/>
      <c r="AC53" s="45"/>
      <c r="AD53" s="45"/>
      <c r="AE53" s="73"/>
      <c r="AF53" s="73"/>
      <c r="AG53" s="73"/>
      <c r="AH53" s="73"/>
      <c r="AI53" s="73"/>
      <c r="AJ53" s="73"/>
    </row>
    <row r="54" spans="1:36" s="74" customFormat="1" ht="60.75" hidden="1" customHeight="1">
      <c r="A54" s="69"/>
      <c r="B54" s="42" t="s">
        <v>18</v>
      </c>
      <c r="C54" s="111" t="s">
        <v>43</v>
      </c>
      <c r="D54" s="157"/>
      <c r="E54" s="178"/>
      <c r="F54" s="173">
        <f>G54+T54</f>
        <v>0</v>
      </c>
      <c r="G54" s="173"/>
      <c r="H54" s="178"/>
      <c r="I54" s="186"/>
      <c r="J54" s="178"/>
      <c r="K54" s="178"/>
      <c r="L54" s="178"/>
      <c r="M54" s="178"/>
      <c r="N54" s="178"/>
      <c r="O54" s="178"/>
      <c r="P54" s="179"/>
      <c r="Q54" s="179"/>
      <c r="R54" s="179"/>
      <c r="S54" s="179"/>
      <c r="T54" s="178">
        <f>H54+I54+J54+K54+L54+M54+N54+O54+P54</f>
        <v>0</v>
      </c>
      <c r="U54" s="201"/>
      <c r="V54" s="173">
        <f>E54-F54</f>
        <v>0</v>
      </c>
      <c r="W54" s="164" t="e">
        <f t="shared" si="19"/>
        <v>#DIV/0!</v>
      </c>
      <c r="X54" s="45"/>
      <c r="Y54" s="45"/>
      <c r="Z54" s="45"/>
      <c r="AA54" s="45"/>
      <c r="AB54" s="45"/>
      <c r="AC54" s="45"/>
      <c r="AD54" s="45"/>
      <c r="AE54" s="73"/>
      <c r="AF54" s="73"/>
      <c r="AG54" s="73"/>
      <c r="AH54" s="73"/>
      <c r="AI54" s="73"/>
      <c r="AJ54" s="73"/>
    </row>
    <row r="55" spans="1:36" s="74" customFormat="1" ht="62.25" hidden="1" customHeight="1">
      <c r="A55" s="69"/>
      <c r="B55" s="42"/>
      <c r="C55" s="111"/>
      <c r="D55" s="158"/>
      <c r="E55" s="178"/>
      <c r="F55" s="173">
        <f t="shared" ref="F55:F58" si="27">G55+T55</f>
        <v>0</v>
      </c>
      <c r="G55" s="173"/>
      <c r="H55" s="178"/>
      <c r="I55" s="186"/>
      <c r="J55" s="178"/>
      <c r="K55" s="178"/>
      <c r="L55" s="178"/>
      <c r="M55" s="178"/>
      <c r="N55" s="178"/>
      <c r="O55" s="178"/>
      <c r="P55" s="179"/>
      <c r="Q55" s="179"/>
      <c r="R55" s="179"/>
      <c r="S55" s="179"/>
      <c r="T55" s="178">
        <f t="shared" ref="T55:T56" si="28">H55+I55+J55+K55+L55+M55+N55+O55+P55</f>
        <v>0</v>
      </c>
      <c r="U55" s="201"/>
      <c r="V55" s="173">
        <f>E55-F55</f>
        <v>0</v>
      </c>
      <c r="W55" s="164" t="e">
        <f t="shared" si="19"/>
        <v>#DIV/0!</v>
      </c>
      <c r="X55" s="45"/>
      <c r="Y55" s="45"/>
      <c r="Z55" s="45"/>
      <c r="AA55" s="45"/>
      <c r="AB55" s="45"/>
      <c r="AC55" s="45"/>
      <c r="AD55" s="45"/>
      <c r="AE55" s="73"/>
      <c r="AF55" s="73"/>
      <c r="AG55" s="73"/>
      <c r="AH55" s="73"/>
      <c r="AI55" s="73"/>
      <c r="AJ55" s="73"/>
    </row>
    <row r="56" spans="1:36" s="74" customFormat="1" ht="16.5" hidden="1" customHeight="1">
      <c r="A56" s="69"/>
      <c r="B56" s="42" t="s">
        <v>18</v>
      </c>
      <c r="C56" s="111" t="s">
        <v>43</v>
      </c>
      <c r="D56" s="157"/>
      <c r="E56" s="178"/>
      <c r="F56" s="173">
        <f t="shared" si="27"/>
        <v>0</v>
      </c>
      <c r="G56" s="173"/>
      <c r="H56" s="178"/>
      <c r="I56" s="186"/>
      <c r="J56" s="178"/>
      <c r="K56" s="178"/>
      <c r="L56" s="178"/>
      <c r="M56" s="178"/>
      <c r="N56" s="178"/>
      <c r="O56" s="178"/>
      <c r="P56" s="179"/>
      <c r="Q56" s="179"/>
      <c r="R56" s="179"/>
      <c r="S56" s="179"/>
      <c r="T56" s="178">
        <f t="shared" si="28"/>
        <v>0</v>
      </c>
      <c r="U56" s="201"/>
      <c r="V56" s="173">
        <f>E56-F56</f>
        <v>0</v>
      </c>
      <c r="W56" s="164" t="e">
        <f t="shared" si="19"/>
        <v>#DIV/0!</v>
      </c>
      <c r="X56" s="45"/>
      <c r="Y56" s="45"/>
      <c r="Z56" s="45"/>
      <c r="AA56" s="45"/>
      <c r="AB56" s="45"/>
      <c r="AC56" s="45"/>
      <c r="AD56" s="45"/>
      <c r="AE56" s="73"/>
      <c r="AF56" s="73"/>
      <c r="AG56" s="73"/>
      <c r="AH56" s="73"/>
      <c r="AI56" s="73"/>
      <c r="AJ56" s="73"/>
    </row>
    <row r="57" spans="1:36" s="74" customFormat="1" ht="62.25" customHeight="1">
      <c r="A57" s="337">
        <v>17</v>
      </c>
      <c r="B57" s="148" t="s">
        <v>67</v>
      </c>
      <c r="C57" s="215"/>
      <c r="D57" s="196"/>
      <c r="E57" s="180">
        <f>E58+E59</f>
        <v>22500</v>
      </c>
      <c r="F57" s="180">
        <f t="shared" ref="F57:V57" si="29">F58+F59</f>
        <v>0</v>
      </c>
      <c r="G57" s="180">
        <f t="shared" si="29"/>
        <v>0</v>
      </c>
      <c r="H57" s="180">
        <f t="shared" si="29"/>
        <v>0</v>
      </c>
      <c r="I57" s="180">
        <f t="shared" si="29"/>
        <v>0</v>
      </c>
      <c r="J57" s="180">
        <f t="shared" si="29"/>
        <v>0</v>
      </c>
      <c r="K57" s="180">
        <f t="shared" si="29"/>
        <v>0</v>
      </c>
      <c r="L57" s="180">
        <f t="shared" si="29"/>
        <v>0</v>
      </c>
      <c r="M57" s="180">
        <f t="shared" si="29"/>
        <v>0</v>
      </c>
      <c r="N57" s="180">
        <f t="shared" si="29"/>
        <v>0</v>
      </c>
      <c r="O57" s="180">
        <f t="shared" si="29"/>
        <v>0</v>
      </c>
      <c r="P57" s="180">
        <f t="shared" si="29"/>
        <v>0</v>
      </c>
      <c r="Q57" s="180">
        <f t="shared" si="29"/>
        <v>0</v>
      </c>
      <c r="R57" s="180">
        <f t="shared" si="29"/>
        <v>0</v>
      </c>
      <c r="S57" s="180">
        <f t="shared" si="29"/>
        <v>0</v>
      </c>
      <c r="T57" s="180">
        <f t="shared" si="29"/>
        <v>0</v>
      </c>
      <c r="U57" s="180">
        <f t="shared" si="29"/>
        <v>0</v>
      </c>
      <c r="V57" s="180">
        <f t="shared" si="29"/>
        <v>22500</v>
      </c>
      <c r="W57" s="164">
        <f t="shared" si="19"/>
        <v>0</v>
      </c>
      <c r="X57" s="45"/>
      <c r="Y57" s="45"/>
      <c r="Z57" s="45"/>
      <c r="AA57" s="45"/>
      <c r="AB57" s="45"/>
      <c r="AC57" s="45"/>
      <c r="AD57" s="45"/>
      <c r="AE57" s="73"/>
      <c r="AF57" s="73"/>
      <c r="AG57" s="73"/>
      <c r="AH57" s="73"/>
      <c r="AI57" s="73"/>
      <c r="AJ57" s="73"/>
    </row>
    <row r="58" spans="1:36" s="74" customFormat="1" ht="90" customHeight="1">
      <c r="A58" s="69">
        <v>18</v>
      </c>
      <c r="B58" s="42" t="s">
        <v>18</v>
      </c>
      <c r="C58" s="111" t="s">
        <v>43</v>
      </c>
      <c r="D58" s="259" t="s">
        <v>104</v>
      </c>
      <c r="E58" s="178">
        <v>22500</v>
      </c>
      <c r="F58" s="173">
        <f t="shared" si="27"/>
        <v>0</v>
      </c>
      <c r="G58" s="173"/>
      <c r="H58" s="178"/>
      <c r="I58" s="186"/>
      <c r="J58" s="178"/>
      <c r="K58" s="178"/>
      <c r="L58" s="178"/>
      <c r="M58" s="178"/>
      <c r="N58" s="178"/>
      <c r="O58" s="178"/>
      <c r="P58" s="179"/>
      <c r="Q58" s="179"/>
      <c r="R58" s="179"/>
      <c r="S58" s="179"/>
      <c r="T58" s="178">
        <f>H58+I58+J58</f>
        <v>0</v>
      </c>
      <c r="U58" s="162"/>
      <c r="V58" s="173">
        <f>E58-F58</f>
        <v>22500</v>
      </c>
      <c r="W58" s="164">
        <f t="shared" si="19"/>
        <v>0</v>
      </c>
      <c r="X58" s="45"/>
      <c r="Y58" s="45"/>
      <c r="Z58" s="45"/>
      <c r="AA58" s="45"/>
      <c r="AB58" s="45"/>
      <c r="AC58" s="45"/>
      <c r="AD58" s="45"/>
      <c r="AE58" s="73"/>
      <c r="AF58" s="73"/>
      <c r="AG58" s="73"/>
      <c r="AH58" s="73"/>
      <c r="AI58" s="73"/>
      <c r="AJ58" s="73"/>
    </row>
    <row r="59" spans="1:36" s="74" customFormat="1" ht="86.25" hidden="1" customHeight="1">
      <c r="A59" s="69"/>
      <c r="B59" s="42"/>
      <c r="C59" s="207" t="s">
        <v>43</v>
      </c>
      <c r="D59" s="147"/>
      <c r="E59" s="178"/>
      <c r="F59" s="173">
        <f>G59+T59</f>
        <v>0</v>
      </c>
      <c r="G59" s="173"/>
      <c r="H59" s="178"/>
      <c r="I59" s="186"/>
      <c r="J59" s="178"/>
      <c r="K59" s="178"/>
      <c r="L59" s="178"/>
      <c r="M59" s="178"/>
      <c r="N59" s="178"/>
      <c r="O59" s="178"/>
      <c r="P59" s="179"/>
      <c r="Q59" s="179"/>
      <c r="R59" s="179"/>
      <c r="S59" s="179"/>
      <c r="T59" s="178">
        <f>H59+I59+J59</f>
        <v>0</v>
      </c>
      <c r="U59" s="201">
        <v>0</v>
      </c>
      <c r="V59" s="173">
        <f>E59-F59</f>
        <v>0</v>
      </c>
      <c r="W59" s="164" t="e">
        <f t="shared" si="19"/>
        <v>#DIV/0!</v>
      </c>
      <c r="X59" s="45"/>
      <c r="Y59" s="45"/>
      <c r="Z59" s="45"/>
      <c r="AA59" s="45"/>
      <c r="AB59" s="45"/>
      <c r="AC59" s="45"/>
      <c r="AD59" s="45"/>
      <c r="AE59" s="73"/>
      <c r="AF59" s="73"/>
      <c r="AG59" s="73"/>
      <c r="AH59" s="73"/>
      <c r="AI59" s="73"/>
      <c r="AJ59" s="73"/>
    </row>
    <row r="60" spans="1:36" s="74" customFormat="1" ht="97.5" hidden="1" customHeight="1">
      <c r="A60" s="337"/>
      <c r="B60" s="148" t="s">
        <v>67</v>
      </c>
      <c r="C60" s="116" t="s">
        <v>68</v>
      </c>
      <c r="D60" s="214"/>
      <c r="E60" s="180">
        <f>E61</f>
        <v>0</v>
      </c>
      <c r="F60" s="180">
        <f t="shared" ref="F60:V60" si="30">F61</f>
        <v>0</v>
      </c>
      <c r="G60" s="180">
        <f t="shared" si="30"/>
        <v>0</v>
      </c>
      <c r="H60" s="180">
        <f t="shared" si="30"/>
        <v>0</v>
      </c>
      <c r="I60" s="180">
        <f t="shared" si="30"/>
        <v>0</v>
      </c>
      <c r="J60" s="180">
        <f t="shared" si="30"/>
        <v>0</v>
      </c>
      <c r="K60" s="180">
        <f t="shared" si="30"/>
        <v>0</v>
      </c>
      <c r="L60" s="180">
        <f t="shared" si="30"/>
        <v>0</v>
      </c>
      <c r="M60" s="180">
        <f t="shared" si="30"/>
        <v>0</v>
      </c>
      <c r="N60" s="180">
        <f t="shared" si="30"/>
        <v>0</v>
      </c>
      <c r="O60" s="180">
        <f t="shared" si="30"/>
        <v>0</v>
      </c>
      <c r="P60" s="180">
        <f t="shared" si="30"/>
        <v>0</v>
      </c>
      <c r="Q60" s="180">
        <f t="shared" si="30"/>
        <v>0</v>
      </c>
      <c r="R60" s="180">
        <f t="shared" si="30"/>
        <v>0</v>
      </c>
      <c r="S60" s="180">
        <f t="shared" si="30"/>
        <v>0</v>
      </c>
      <c r="T60" s="180">
        <f t="shared" si="30"/>
        <v>0</v>
      </c>
      <c r="U60" s="180">
        <f t="shared" si="30"/>
        <v>0</v>
      </c>
      <c r="V60" s="180">
        <f t="shared" si="30"/>
        <v>0</v>
      </c>
      <c r="W60" s="164" t="e">
        <f t="shared" si="19"/>
        <v>#DIV/0!</v>
      </c>
      <c r="X60" s="45"/>
      <c r="Y60" s="45"/>
      <c r="Z60" s="45"/>
      <c r="AA60" s="45"/>
      <c r="AB60" s="45"/>
      <c r="AC60" s="45"/>
      <c r="AD60" s="45"/>
      <c r="AE60" s="73"/>
      <c r="AF60" s="73"/>
      <c r="AG60" s="73"/>
      <c r="AH60" s="73"/>
      <c r="AI60" s="73"/>
      <c r="AJ60" s="73"/>
    </row>
    <row r="61" spans="1:36" s="74" customFormat="1" ht="106.5" hidden="1" customHeight="1">
      <c r="A61" s="69"/>
      <c r="B61" s="42"/>
      <c r="C61" s="111"/>
      <c r="D61" s="212"/>
      <c r="E61" s="178"/>
      <c r="F61" s="173">
        <f>G61+T61</f>
        <v>0</v>
      </c>
      <c r="G61" s="173"/>
      <c r="H61" s="178"/>
      <c r="I61" s="186"/>
      <c r="J61" s="178"/>
      <c r="K61" s="178"/>
      <c r="L61" s="178"/>
      <c r="M61" s="178"/>
      <c r="N61" s="178"/>
      <c r="O61" s="178"/>
      <c r="P61" s="179"/>
      <c r="Q61" s="179"/>
      <c r="R61" s="179"/>
      <c r="S61" s="179"/>
      <c r="T61" s="178">
        <f>I61+J61+K61+L61+M61+H61</f>
        <v>0</v>
      </c>
      <c r="U61" s="162">
        <v>0</v>
      </c>
      <c r="V61" s="173">
        <f>E61-F61</f>
        <v>0</v>
      </c>
      <c r="W61" s="164" t="e">
        <f t="shared" si="19"/>
        <v>#DIV/0!</v>
      </c>
      <c r="X61" s="45"/>
      <c r="Y61" s="45"/>
      <c r="Z61" s="45"/>
      <c r="AA61" s="45"/>
      <c r="AB61" s="45"/>
      <c r="AC61" s="45"/>
      <c r="AD61" s="45"/>
      <c r="AE61" s="73"/>
      <c r="AF61" s="73"/>
      <c r="AG61" s="73"/>
      <c r="AH61" s="73"/>
      <c r="AI61" s="73"/>
      <c r="AJ61" s="73"/>
    </row>
    <row r="62" spans="1:36" s="74" customFormat="1" ht="86.25" hidden="1" customHeight="1">
      <c r="A62" s="337"/>
      <c r="B62" s="148" t="s">
        <v>57</v>
      </c>
      <c r="C62" s="116" t="s">
        <v>58</v>
      </c>
      <c r="D62" s="195"/>
      <c r="E62" s="180">
        <f>E63</f>
        <v>0</v>
      </c>
      <c r="F62" s="180">
        <f t="shared" ref="F62:V62" si="31">F63</f>
        <v>0</v>
      </c>
      <c r="G62" s="180">
        <f t="shared" si="31"/>
        <v>0</v>
      </c>
      <c r="H62" s="180">
        <f t="shared" si="31"/>
        <v>0</v>
      </c>
      <c r="I62" s="180">
        <f t="shared" si="31"/>
        <v>0</v>
      </c>
      <c r="J62" s="180">
        <f t="shared" si="31"/>
        <v>0</v>
      </c>
      <c r="K62" s="180">
        <f t="shared" si="31"/>
        <v>0</v>
      </c>
      <c r="L62" s="180">
        <f t="shared" si="31"/>
        <v>0</v>
      </c>
      <c r="M62" s="180">
        <f t="shared" si="31"/>
        <v>0</v>
      </c>
      <c r="N62" s="180">
        <f t="shared" si="31"/>
        <v>0</v>
      </c>
      <c r="O62" s="180">
        <f t="shared" si="31"/>
        <v>0</v>
      </c>
      <c r="P62" s="180">
        <f t="shared" si="31"/>
        <v>0</v>
      </c>
      <c r="Q62" s="180">
        <f t="shared" si="31"/>
        <v>0</v>
      </c>
      <c r="R62" s="180">
        <f t="shared" si="31"/>
        <v>0</v>
      </c>
      <c r="S62" s="180">
        <f t="shared" si="31"/>
        <v>0</v>
      </c>
      <c r="T62" s="180">
        <f t="shared" si="31"/>
        <v>0</v>
      </c>
      <c r="U62" s="180">
        <f t="shared" si="31"/>
        <v>0</v>
      </c>
      <c r="V62" s="180">
        <f t="shared" si="31"/>
        <v>0</v>
      </c>
      <c r="W62" s="164" t="e">
        <f t="shared" si="19"/>
        <v>#DIV/0!</v>
      </c>
      <c r="X62" s="45"/>
      <c r="Y62" s="45"/>
      <c r="Z62" s="45"/>
      <c r="AA62" s="45"/>
      <c r="AB62" s="45"/>
      <c r="AC62" s="45"/>
      <c r="AD62" s="45"/>
      <c r="AE62" s="73"/>
      <c r="AF62" s="73"/>
      <c r="AG62" s="73"/>
      <c r="AH62" s="73"/>
      <c r="AI62" s="73"/>
      <c r="AJ62" s="73"/>
    </row>
    <row r="63" spans="1:36" s="74" customFormat="1" ht="86.25" hidden="1" customHeight="1">
      <c r="A63" s="69"/>
      <c r="B63" s="42" t="s">
        <v>18</v>
      </c>
      <c r="C63" s="111" t="s">
        <v>45</v>
      </c>
      <c r="D63" s="157"/>
      <c r="E63" s="178"/>
      <c r="F63" s="173">
        <f>G63+T63</f>
        <v>0</v>
      </c>
      <c r="G63" s="173"/>
      <c r="H63" s="178"/>
      <c r="I63" s="186"/>
      <c r="J63" s="178"/>
      <c r="K63" s="178"/>
      <c r="L63" s="178"/>
      <c r="M63" s="178"/>
      <c r="N63" s="178"/>
      <c r="O63" s="178"/>
      <c r="P63" s="179"/>
      <c r="Q63" s="179"/>
      <c r="R63" s="179"/>
      <c r="S63" s="179"/>
      <c r="T63" s="178">
        <f>H63+I63+J63+K63+L63</f>
        <v>0</v>
      </c>
      <c r="U63" s="201"/>
      <c r="V63" s="173">
        <f>E63-F63</f>
        <v>0</v>
      </c>
      <c r="W63" s="164" t="e">
        <f t="shared" si="19"/>
        <v>#DIV/0!</v>
      </c>
      <c r="X63" s="45"/>
      <c r="Y63" s="45"/>
      <c r="Z63" s="45"/>
      <c r="AA63" s="45"/>
      <c r="AB63" s="45"/>
      <c r="AC63" s="45"/>
      <c r="AD63" s="45"/>
      <c r="AE63" s="73"/>
      <c r="AF63" s="73"/>
      <c r="AG63" s="73"/>
      <c r="AH63" s="73"/>
      <c r="AI63" s="73"/>
      <c r="AJ63" s="73"/>
    </row>
    <row r="64" spans="1:36" ht="59.25" customHeight="1">
      <c r="A64" s="340">
        <v>19</v>
      </c>
      <c r="B64" s="148" t="s">
        <v>56</v>
      </c>
      <c r="C64" s="260" t="s">
        <v>44</v>
      </c>
      <c r="D64" s="63"/>
      <c r="E64" s="176">
        <f>E70</f>
        <v>5386484</v>
      </c>
      <c r="F64" s="176">
        <f t="shared" ref="F64:V64" si="32">F70</f>
        <v>0</v>
      </c>
      <c r="G64" s="176">
        <f t="shared" si="32"/>
        <v>0</v>
      </c>
      <c r="H64" s="176">
        <f t="shared" si="32"/>
        <v>0</v>
      </c>
      <c r="I64" s="176">
        <f t="shared" si="32"/>
        <v>0</v>
      </c>
      <c r="J64" s="176">
        <f t="shared" si="32"/>
        <v>0</v>
      </c>
      <c r="K64" s="176">
        <f t="shared" si="32"/>
        <v>0</v>
      </c>
      <c r="L64" s="176">
        <f t="shared" si="32"/>
        <v>0</v>
      </c>
      <c r="M64" s="176">
        <f t="shared" si="32"/>
        <v>0</v>
      </c>
      <c r="N64" s="176">
        <f t="shared" si="32"/>
        <v>0</v>
      </c>
      <c r="O64" s="176">
        <f t="shared" si="32"/>
        <v>0</v>
      </c>
      <c r="P64" s="176">
        <f t="shared" si="32"/>
        <v>0</v>
      </c>
      <c r="Q64" s="176">
        <f t="shared" si="32"/>
        <v>0</v>
      </c>
      <c r="R64" s="176">
        <f t="shared" si="32"/>
        <v>0</v>
      </c>
      <c r="S64" s="176">
        <f t="shared" si="32"/>
        <v>0</v>
      </c>
      <c r="T64" s="176">
        <f t="shared" si="32"/>
        <v>0</v>
      </c>
      <c r="U64" s="176">
        <f t="shared" si="32"/>
        <v>0</v>
      </c>
      <c r="V64" s="176">
        <f t="shared" si="32"/>
        <v>5386484</v>
      </c>
      <c r="W64" s="164">
        <f t="shared" si="19"/>
        <v>0</v>
      </c>
      <c r="X64" s="40"/>
      <c r="Y64" s="40"/>
      <c r="Z64" s="40"/>
      <c r="AA64" s="40"/>
      <c r="AB64" s="40"/>
      <c r="AC64" s="40"/>
      <c r="AD64" s="40"/>
      <c r="AE64" s="16"/>
      <c r="AF64" s="16"/>
      <c r="AG64" s="16"/>
      <c r="AH64" s="16"/>
      <c r="AI64" s="16"/>
      <c r="AJ64" s="16"/>
    </row>
    <row r="65" spans="1:36" ht="0.75" hidden="1" customHeight="1">
      <c r="A65" s="39">
        <v>22</v>
      </c>
      <c r="B65" s="20">
        <v>3132</v>
      </c>
      <c r="C65" s="19" t="s">
        <v>4</v>
      </c>
      <c r="D65" s="9" t="s">
        <v>12</v>
      </c>
      <c r="E65" s="181"/>
      <c r="F65" s="182">
        <f t="shared" ref="F65:F75" si="33">G65+T65</f>
        <v>0</v>
      </c>
      <c r="G65" s="303"/>
      <c r="H65" s="305"/>
      <c r="I65" s="306"/>
      <c r="J65" s="306"/>
      <c r="K65" s="306"/>
      <c r="L65" s="307"/>
      <c r="M65" s="307"/>
      <c r="N65" s="308"/>
      <c r="O65" s="308"/>
      <c r="P65" s="308"/>
      <c r="Q65" s="308"/>
      <c r="R65" s="308"/>
      <c r="S65" s="308"/>
      <c r="T65" s="173">
        <f>H65+I65+J65+K65+L65+M65+N65+O65+P65+Q65+R65+S65</f>
        <v>0</v>
      </c>
      <c r="U65" s="309"/>
      <c r="V65" s="183">
        <f t="shared" ref="V65:V71" si="34">E65-F65</f>
        <v>0</v>
      </c>
      <c r="W65" s="164" t="e">
        <f t="shared" si="19"/>
        <v>#DIV/0!</v>
      </c>
      <c r="X65" s="40"/>
      <c r="Y65" s="40"/>
      <c r="Z65" s="40"/>
      <c r="AA65" s="40"/>
      <c r="AB65" s="40"/>
      <c r="AC65" s="40"/>
      <c r="AD65" s="40"/>
      <c r="AE65" s="16"/>
      <c r="AF65" s="16"/>
      <c r="AG65" s="16"/>
      <c r="AH65" s="16"/>
      <c r="AI65" s="16"/>
      <c r="AJ65" s="16"/>
    </row>
    <row r="66" spans="1:36" ht="21.75" hidden="1" customHeight="1">
      <c r="A66" s="39"/>
      <c r="B66" s="20">
        <v>3132</v>
      </c>
      <c r="C66" s="19" t="s">
        <v>4</v>
      </c>
      <c r="D66" s="9" t="s">
        <v>5</v>
      </c>
      <c r="E66" s="181"/>
      <c r="F66" s="182">
        <f t="shared" si="33"/>
        <v>0</v>
      </c>
      <c r="G66" s="303"/>
      <c r="H66" s="306"/>
      <c r="I66" s="306"/>
      <c r="J66" s="306"/>
      <c r="K66" s="306"/>
      <c r="L66" s="307"/>
      <c r="M66" s="307"/>
      <c r="N66" s="307"/>
      <c r="O66" s="307"/>
      <c r="P66" s="307"/>
      <c r="Q66" s="307"/>
      <c r="R66" s="307"/>
      <c r="S66" s="307"/>
      <c r="T66" s="173">
        <f>H66+I66+J66+K66+L66+M66+N66+O66+P66+Q66+R66+S66</f>
        <v>0</v>
      </c>
      <c r="U66" s="173"/>
      <c r="V66" s="183">
        <f t="shared" si="34"/>
        <v>0</v>
      </c>
      <c r="W66" s="164" t="e">
        <f t="shared" si="19"/>
        <v>#DIV/0!</v>
      </c>
      <c r="X66" s="40"/>
      <c r="Y66" s="40"/>
      <c r="Z66" s="40"/>
      <c r="AA66" s="40"/>
      <c r="AB66" s="40"/>
      <c r="AC66" s="40"/>
      <c r="AD66" s="40"/>
      <c r="AE66" s="16"/>
      <c r="AF66" s="16"/>
      <c r="AG66" s="16"/>
      <c r="AH66" s="16"/>
      <c r="AI66" s="16"/>
      <c r="AJ66" s="16"/>
    </row>
    <row r="67" spans="1:36" ht="21.75" hidden="1" customHeight="1">
      <c r="A67" s="39"/>
      <c r="B67" s="20">
        <v>3132</v>
      </c>
      <c r="C67" s="19" t="s">
        <v>7</v>
      </c>
      <c r="D67" s="9" t="s">
        <v>6</v>
      </c>
      <c r="E67" s="181"/>
      <c r="F67" s="182">
        <f t="shared" si="33"/>
        <v>0</v>
      </c>
      <c r="G67" s="303"/>
      <c r="H67" s="306"/>
      <c r="I67" s="306"/>
      <c r="J67" s="306"/>
      <c r="K67" s="306"/>
      <c r="L67" s="307"/>
      <c r="M67" s="307"/>
      <c r="N67" s="307"/>
      <c r="O67" s="307"/>
      <c r="P67" s="307"/>
      <c r="Q67" s="307"/>
      <c r="R67" s="307"/>
      <c r="S67" s="307"/>
      <c r="T67" s="173">
        <f>H67+I67+J67+K67+L67+M67+N67+O67+P67+Q67+R67+S67</f>
        <v>0</v>
      </c>
      <c r="U67" s="173"/>
      <c r="V67" s="183">
        <f t="shared" si="34"/>
        <v>0</v>
      </c>
      <c r="W67" s="164" t="e">
        <f t="shared" ref="W67:W90" si="35">U67*100/E67</f>
        <v>#DIV/0!</v>
      </c>
      <c r="X67" s="40"/>
      <c r="Y67" s="40"/>
      <c r="Z67" s="40"/>
      <c r="AA67" s="40"/>
      <c r="AB67" s="40"/>
      <c r="AC67" s="40"/>
      <c r="AD67" s="40"/>
      <c r="AE67" s="16"/>
      <c r="AF67" s="16"/>
      <c r="AG67" s="16"/>
      <c r="AH67" s="16"/>
      <c r="AI67" s="16"/>
      <c r="AJ67" s="16"/>
    </row>
    <row r="68" spans="1:36" ht="0.75" hidden="1" customHeight="1">
      <c r="A68" s="39"/>
      <c r="D68" s="99"/>
      <c r="E68" s="178"/>
      <c r="F68" s="182">
        <f t="shared" si="33"/>
        <v>0</v>
      </c>
      <c r="G68" s="182"/>
      <c r="H68" s="310"/>
      <c r="I68" s="310"/>
      <c r="J68" s="310"/>
      <c r="K68" s="310"/>
      <c r="L68" s="307"/>
      <c r="M68" s="307"/>
      <c r="N68" s="307"/>
      <c r="O68" s="307"/>
      <c r="P68" s="307"/>
      <c r="Q68" s="307"/>
      <c r="R68" s="307"/>
      <c r="S68" s="307"/>
      <c r="T68" s="173">
        <f>H68+I68+J68+K68+L68+M68+N68</f>
        <v>0</v>
      </c>
      <c r="U68" s="173"/>
      <c r="V68" s="183">
        <f t="shared" si="34"/>
        <v>0</v>
      </c>
      <c r="W68" s="164" t="e">
        <f t="shared" si="35"/>
        <v>#DIV/0!</v>
      </c>
      <c r="X68" s="40"/>
      <c r="Y68" s="40"/>
      <c r="Z68" s="40"/>
      <c r="AA68" s="40"/>
      <c r="AB68" s="40"/>
      <c r="AC68" s="40"/>
      <c r="AD68" s="40"/>
      <c r="AE68" s="16"/>
      <c r="AF68" s="16"/>
      <c r="AG68" s="16"/>
      <c r="AH68" s="16"/>
      <c r="AI68" s="16"/>
      <c r="AJ68" s="16"/>
    </row>
    <row r="69" spans="1:36" ht="98.25" hidden="1" customHeight="1">
      <c r="A69" s="39"/>
      <c r="B69" s="20"/>
      <c r="C69" s="19"/>
      <c r="D69" s="85"/>
      <c r="E69" s="178"/>
      <c r="F69" s="182">
        <f t="shared" si="33"/>
        <v>0</v>
      </c>
      <c r="G69" s="182"/>
      <c r="H69" s="310"/>
      <c r="I69" s="310"/>
      <c r="J69" s="310"/>
      <c r="K69" s="310"/>
      <c r="L69" s="307"/>
      <c r="M69" s="307"/>
      <c r="N69" s="307"/>
      <c r="O69" s="307"/>
      <c r="P69" s="307"/>
      <c r="Q69" s="307"/>
      <c r="R69" s="307"/>
      <c r="S69" s="307"/>
      <c r="T69" s="173">
        <f>H69+I69+J69+K69+L69+M69+N69+O69+P69+Q69+R69+S69</f>
        <v>0</v>
      </c>
      <c r="U69" s="173"/>
      <c r="V69" s="183">
        <f t="shared" si="34"/>
        <v>0</v>
      </c>
      <c r="W69" s="164" t="e">
        <f t="shared" si="35"/>
        <v>#DIV/0!</v>
      </c>
      <c r="X69" s="40"/>
      <c r="Y69" s="40"/>
      <c r="Z69" s="40"/>
      <c r="AA69" s="40"/>
      <c r="AB69" s="40"/>
      <c r="AC69" s="40"/>
      <c r="AD69" s="40"/>
      <c r="AE69" s="16"/>
      <c r="AF69" s="16"/>
      <c r="AG69" s="16"/>
      <c r="AH69" s="16"/>
      <c r="AI69" s="16"/>
      <c r="AJ69" s="16"/>
    </row>
    <row r="70" spans="1:36" ht="84" customHeight="1">
      <c r="A70" s="39">
        <v>20</v>
      </c>
      <c r="B70" s="20">
        <v>3121</v>
      </c>
      <c r="C70" s="131" t="s">
        <v>82</v>
      </c>
      <c r="D70" s="238" t="s">
        <v>183</v>
      </c>
      <c r="E70" s="178">
        <v>5386484</v>
      </c>
      <c r="F70" s="165">
        <f t="shared" si="33"/>
        <v>0</v>
      </c>
      <c r="G70" s="165"/>
      <c r="H70" s="162"/>
      <c r="I70" s="173"/>
      <c r="J70" s="173"/>
      <c r="K70" s="173"/>
      <c r="L70" s="173"/>
      <c r="M70" s="173"/>
      <c r="N70" s="173"/>
      <c r="O70" s="173"/>
      <c r="P70" s="173"/>
      <c r="Q70" s="173"/>
      <c r="R70" s="173"/>
      <c r="S70" s="173"/>
      <c r="T70" s="173">
        <f>H70+I70+J70+K70+L70+M70+N70+O70+P70+Q70+R70+S70</f>
        <v>0</v>
      </c>
      <c r="U70" s="162"/>
      <c r="V70" s="164">
        <f t="shared" si="34"/>
        <v>5386484</v>
      </c>
      <c r="W70" s="164">
        <f t="shared" si="35"/>
        <v>0</v>
      </c>
      <c r="X70" s="40"/>
      <c r="Y70" s="40"/>
      <c r="Z70" s="40"/>
      <c r="AA70" s="40"/>
      <c r="AB70" s="40"/>
      <c r="AC70" s="40"/>
      <c r="AD70" s="40"/>
      <c r="AE70" s="16"/>
      <c r="AF70" s="16"/>
      <c r="AG70" s="16"/>
      <c r="AH70" s="16"/>
      <c r="AI70" s="16"/>
      <c r="AJ70" s="16"/>
    </row>
    <row r="71" spans="1:36" ht="97.5" hidden="1" customHeight="1">
      <c r="A71" s="39"/>
      <c r="B71" s="69">
        <v>3210</v>
      </c>
      <c r="C71" s="216" t="s">
        <v>43</v>
      </c>
      <c r="D71" s="212"/>
      <c r="E71" s="178"/>
      <c r="F71" s="165">
        <f>G71+T71</f>
        <v>0</v>
      </c>
      <c r="G71" s="182"/>
      <c r="H71" s="306"/>
      <c r="I71" s="306"/>
      <c r="J71" s="306"/>
      <c r="K71" s="306"/>
      <c r="L71" s="307"/>
      <c r="M71" s="300"/>
      <c r="N71" s="307"/>
      <c r="O71" s="307"/>
      <c r="P71" s="307"/>
      <c r="Q71" s="307"/>
      <c r="R71" s="307"/>
      <c r="S71" s="307"/>
      <c r="T71" s="173">
        <f>H71+I71+J71+K71</f>
        <v>0</v>
      </c>
      <c r="U71" s="173"/>
      <c r="V71" s="164">
        <f t="shared" si="34"/>
        <v>0</v>
      </c>
      <c r="W71" s="164" t="e">
        <f t="shared" si="35"/>
        <v>#DIV/0!</v>
      </c>
      <c r="X71" s="40"/>
      <c r="Y71" s="40"/>
      <c r="Z71" s="40"/>
      <c r="AA71" s="40"/>
      <c r="AB71" s="40"/>
      <c r="AC71" s="40"/>
      <c r="AD71" s="40"/>
      <c r="AE71" s="16"/>
      <c r="AF71" s="16"/>
      <c r="AG71" s="16"/>
      <c r="AH71" s="16"/>
      <c r="AI71" s="16"/>
      <c r="AJ71" s="16"/>
    </row>
    <row r="72" spans="1:36" ht="97.5" customHeight="1">
      <c r="A72" s="337">
        <v>21</v>
      </c>
      <c r="B72" s="148" t="s">
        <v>189</v>
      </c>
      <c r="C72" s="116" t="s">
        <v>174</v>
      </c>
      <c r="D72" s="327"/>
      <c r="E72" s="180">
        <f>E73</f>
        <v>204568</v>
      </c>
      <c r="F72" s="180">
        <f t="shared" ref="F72:V72" si="36">F73</f>
        <v>204568</v>
      </c>
      <c r="G72" s="180">
        <f t="shared" si="36"/>
        <v>204568</v>
      </c>
      <c r="H72" s="180">
        <f t="shared" si="36"/>
        <v>0</v>
      </c>
      <c r="I72" s="180">
        <f t="shared" si="36"/>
        <v>0</v>
      </c>
      <c r="J72" s="180">
        <f t="shared" si="36"/>
        <v>0</v>
      </c>
      <c r="K72" s="180">
        <f t="shared" si="36"/>
        <v>0</v>
      </c>
      <c r="L72" s="180">
        <f t="shared" si="36"/>
        <v>0</v>
      </c>
      <c r="M72" s="180">
        <f t="shared" si="36"/>
        <v>0</v>
      </c>
      <c r="N72" s="180">
        <f t="shared" si="36"/>
        <v>0</v>
      </c>
      <c r="O72" s="180">
        <f t="shared" si="36"/>
        <v>0</v>
      </c>
      <c r="P72" s="180">
        <f t="shared" si="36"/>
        <v>0</v>
      </c>
      <c r="Q72" s="180">
        <f t="shared" si="36"/>
        <v>0</v>
      </c>
      <c r="R72" s="180">
        <f t="shared" si="36"/>
        <v>0</v>
      </c>
      <c r="S72" s="180">
        <f t="shared" si="36"/>
        <v>0</v>
      </c>
      <c r="T72" s="180">
        <f t="shared" si="36"/>
        <v>0</v>
      </c>
      <c r="U72" s="180">
        <f t="shared" si="36"/>
        <v>204568</v>
      </c>
      <c r="V72" s="180">
        <f t="shared" si="36"/>
        <v>0</v>
      </c>
      <c r="W72" s="164">
        <f t="shared" si="35"/>
        <v>100</v>
      </c>
      <c r="X72" s="40"/>
      <c r="Y72" s="40"/>
      <c r="Z72" s="40"/>
      <c r="AA72" s="40"/>
      <c r="AB72" s="40"/>
      <c r="AC72" s="40"/>
      <c r="AD72" s="40"/>
      <c r="AE72" s="16"/>
      <c r="AF72" s="16"/>
      <c r="AG72" s="16"/>
      <c r="AH72" s="16"/>
      <c r="AI72" s="16"/>
      <c r="AJ72" s="16"/>
    </row>
    <row r="73" spans="1:36" ht="159.75" customHeight="1">
      <c r="A73" s="39">
        <v>22</v>
      </c>
      <c r="B73" s="42">
        <v>3210</v>
      </c>
      <c r="C73" s="111" t="s">
        <v>43</v>
      </c>
      <c r="D73" s="238" t="s">
        <v>198</v>
      </c>
      <c r="E73" s="178">
        <v>204568</v>
      </c>
      <c r="F73" s="165">
        <f>G73+T73</f>
        <v>204568</v>
      </c>
      <c r="G73" s="165">
        <v>204568</v>
      </c>
      <c r="H73" s="173"/>
      <c r="I73" s="306"/>
      <c r="J73" s="306"/>
      <c r="K73" s="306"/>
      <c r="L73" s="307"/>
      <c r="M73" s="300"/>
      <c r="N73" s="307"/>
      <c r="O73" s="307"/>
      <c r="P73" s="307"/>
      <c r="Q73" s="307"/>
      <c r="R73" s="307"/>
      <c r="S73" s="307"/>
      <c r="T73" s="173">
        <f>H73+I73+J73</f>
        <v>0</v>
      </c>
      <c r="U73" s="173">
        <v>204568</v>
      </c>
      <c r="V73" s="164">
        <f>E73-F73</f>
        <v>0</v>
      </c>
      <c r="W73" s="164">
        <f t="shared" si="35"/>
        <v>100</v>
      </c>
      <c r="X73" s="40"/>
      <c r="Y73" s="40"/>
      <c r="Z73" s="40"/>
      <c r="AA73" s="40"/>
      <c r="AB73" s="40"/>
      <c r="AC73" s="40"/>
      <c r="AD73" s="40"/>
      <c r="AE73" s="16"/>
      <c r="AF73" s="16"/>
      <c r="AG73" s="16"/>
      <c r="AH73" s="16"/>
      <c r="AI73" s="16"/>
      <c r="AJ73" s="16"/>
    </row>
    <row r="74" spans="1:36" ht="60" hidden="1" customHeight="1">
      <c r="A74" s="337"/>
      <c r="B74" s="197" t="s">
        <v>60</v>
      </c>
      <c r="C74" s="82" t="s">
        <v>59</v>
      </c>
      <c r="D74" s="88"/>
      <c r="E74" s="180">
        <f>E75</f>
        <v>0</v>
      </c>
      <c r="F74" s="180">
        <f t="shared" ref="F74" si="37">F75</f>
        <v>0</v>
      </c>
      <c r="G74" s="180">
        <f t="shared" ref="G74" si="38">G75</f>
        <v>0</v>
      </c>
      <c r="H74" s="180">
        <f t="shared" ref="H74" si="39">H75</f>
        <v>0</v>
      </c>
      <c r="I74" s="180">
        <f t="shared" ref="I74" si="40">I75</f>
        <v>0</v>
      </c>
      <c r="J74" s="180">
        <f t="shared" ref="J74" si="41">J75</f>
        <v>0</v>
      </c>
      <c r="K74" s="180">
        <f t="shared" ref="K74" si="42">K75</f>
        <v>0</v>
      </c>
      <c r="L74" s="180">
        <f t="shared" ref="L74" si="43">L75</f>
        <v>0</v>
      </c>
      <c r="M74" s="180">
        <f t="shared" ref="M74" si="44">M75</f>
        <v>0</v>
      </c>
      <c r="N74" s="180">
        <f t="shared" ref="N74" si="45">N75</f>
        <v>0</v>
      </c>
      <c r="O74" s="180">
        <f t="shared" ref="O74" si="46">O75</f>
        <v>0</v>
      </c>
      <c r="P74" s="180">
        <f t="shared" ref="P74" si="47">P75</f>
        <v>0</v>
      </c>
      <c r="Q74" s="180">
        <f t="shared" ref="Q74" si="48">Q75</f>
        <v>0</v>
      </c>
      <c r="R74" s="180">
        <f t="shared" ref="R74" si="49">R75</f>
        <v>0</v>
      </c>
      <c r="S74" s="180">
        <f t="shared" ref="S74" si="50">S75</f>
        <v>0</v>
      </c>
      <c r="T74" s="180">
        <f t="shared" ref="T74" si="51">T75</f>
        <v>0</v>
      </c>
      <c r="U74" s="180">
        <f t="shared" ref="U74" si="52">U75</f>
        <v>0</v>
      </c>
      <c r="V74" s="180">
        <f t="shared" ref="V74" si="53">V75</f>
        <v>0</v>
      </c>
      <c r="W74" s="164" t="e">
        <f t="shared" si="35"/>
        <v>#DIV/0!</v>
      </c>
      <c r="X74" s="40"/>
      <c r="Y74" s="40"/>
      <c r="Z74" s="40"/>
      <c r="AA74" s="40"/>
      <c r="AB74" s="40"/>
      <c r="AC74" s="40"/>
      <c r="AD74" s="40"/>
      <c r="AE74" s="16"/>
      <c r="AF74" s="16"/>
      <c r="AG74" s="16"/>
      <c r="AH74" s="16"/>
      <c r="AI74" s="16"/>
      <c r="AJ74" s="16"/>
    </row>
    <row r="75" spans="1:36" ht="72" hidden="1" customHeight="1">
      <c r="A75" s="39"/>
      <c r="B75" s="42">
        <v>2281</v>
      </c>
      <c r="C75" s="105" t="s">
        <v>16</v>
      </c>
      <c r="D75" s="198"/>
      <c r="E75" s="178"/>
      <c r="F75" s="165">
        <f t="shared" si="33"/>
        <v>0</v>
      </c>
      <c r="G75" s="165"/>
      <c r="H75" s="311"/>
      <c r="I75" s="311"/>
      <c r="J75" s="306"/>
      <c r="K75" s="306"/>
      <c r="L75" s="307"/>
      <c r="M75" s="300"/>
      <c r="N75" s="307"/>
      <c r="O75" s="307"/>
      <c r="P75" s="307"/>
      <c r="Q75" s="307"/>
      <c r="R75" s="307"/>
      <c r="S75" s="307"/>
      <c r="T75" s="173">
        <f t="shared" ref="T75" si="54">H75+I75+J75+K75+L75+M75+N75+O75+P75+Q75+R75+S75</f>
        <v>0</v>
      </c>
      <c r="U75" s="162"/>
      <c r="V75" s="164">
        <f>E75-F75</f>
        <v>0</v>
      </c>
      <c r="W75" s="164" t="e">
        <f t="shared" si="35"/>
        <v>#DIV/0!</v>
      </c>
      <c r="X75" s="40"/>
      <c r="Y75" s="40"/>
      <c r="Z75" s="40"/>
      <c r="AA75" s="40"/>
      <c r="AB75" s="40"/>
      <c r="AC75" s="40"/>
      <c r="AD75" s="40"/>
      <c r="AE75" s="16"/>
      <c r="AF75" s="16"/>
      <c r="AG75" s="16"/>
      <c r="AH75" s="16"/>
      <c r="AI75" s="16"/>
      <c r="AJ75" s="16"/>
    </row>
    <row r="76" spans="1:36" ht="81" customHeight="1">
      <c r="A76" s="337">
        <v>23</v>
      </c>
      <c r="B76" s="148" t="s">
        <v>69</v>
      </c>
      <c r="C76" s="108" t="s">
        <v>70</v>
      </c>
      <c r="D76" s="218"/>
      <c r="E76" s="180">
        <f>E77</f>
        <v>70000</v>
      </c>
      <c r="F76" s="180">
        <f t="shared" ref="F76:V76" si="55">F77</f>
        <v>0</v>
      </c>
      <c r="G76" s="180">
        <f t="shared" si="55"/>
        <v>0</v>
      </c>
      <c r="H76" s="180">
        <f t="shared" si="55"/>
        <v>0</v>
      </c>
      <c r="I76" s="180">
        <f t="shared" si="55"/>
        <v>0</v>
      </c>
      <c r="J76" s="180">
        <f t="shared" si="55"/>
        <v>0</v>
      </c>
      <c r="K76" s="180">
        <f t="shared" si="55"/>
        <v>0</v>
      </c>
      <c r="L76" s="180">
        <f t="shared" si="55"/>
        <v>0</v>
      </c>
      <c r="M76" s="180">
        <f t="shared" si="55"/>
        <v>0</v>
      </c>
      <c r="N76" s="180">
        <f t="shared" si="55"/>
        <v>0</v>
      </c>
      <c r="O76" s="180">
        <f t="shared" si="55"/>
        <v>0</v>
      </c>
      <c r="P76" s="180">
        <f t="shared" si="55"/>
        <v>0</v>
      </c>
      <c r="Q76" s="180">
        <f t="shared" si="55"/>
        <v>0</v>
      </c>
      <c r="R76" s="180">
        <f t="shared" si="55"/>
        <v>0</v>
      </c>
      <c r="S76" s="180">
        <f t="shared" si="55"/>
        <v>0</v>
      </c>
      <c r="T76" s="180">
        <f t="shared" si="55"/>
        <v>0</v>
      </c>
      <c r="U76" s="180">
        <f t="shared" si="55"/>
        <v>0</v>
      </c>
      <c r="V76" s="180">
        <f t="shared" si="55"/>
        <v>70000</v>
      </c>
      <c r="W76" s="164">
        <f t="shared" si="35"/>
        <v>0</v>
      </c>
      <c r="X76" s="40"/>
      <c r="Y76" s="40"/>
      <c r="Z76" s="40"/>
      <c r="AA76" s="40"/>
      <c r="AB76" s="40"/>
      <c r="AC76" s="40"/>
      <c r="AD76" s="40"/>
      <c r="AE76" s="16"/>
      <c r="AF76" s="16"/>
      <c r="AG76" s="16"/>
      <c r="AH76" s="16"/>
      <c r="AI76" s="16"/>
      <c r="AJ76" s="16"/>
    </row>
    <row r="77" spans="1:36" ht="84.75" customHeight="1">
      <c r="A77" s="39">
        <v>24</v>
      </c>
      <c r="B77" s="42" t="s">
        <v>11</v>
      </c>
      <c r="C77" s="261" t="s">
        <v>43</v>
      </c>
      <c r="D77" s="239" t="s">
        <v>201</v>
      </c>
      <c r="E77" s="186">
        <v>70000</v>
      </c>
      <c r="F77" s="165">
        <f>G77+T77</f>
        <v>0</v>
      </c>
      <c r="G77" s="165"/>
      <c r="H77" s="185"/>
      <c r="I77" s="185"/>
      <c r="J77" s="185"/>
      <c r="K77" s="185"/>
      <c r="L77" s="173"/>
      <c r="M77" s="173"/>
      <c r="N77" s="173"/>
      <c r="O77" s="173"/>
      <c r="P77" s="173"/>
      <c r="Q77" s="173"/>
      <c r="R77" s="173"/>
      <c r="S77" s="173"/>
      <c r="T77" s="173">
        <f>H77+I77+J77+K77+L77+M77+N77</f>
        <v>0</v>
      </c>
      <c r="U77" s="162"/>
      <c r="V77" s="164">
        <f>E77-F77</f>
        <v>70000</v>
      </c>
      <c r="W77" s="164">
        <f t="shared" si="35"/>
        <v>0</v>
      </c>
      <c r="X77" s="40"/>
      <c r="Y77" s="40"/>
      <c r="Z77" s="40"/>
      <c r="AA77" s="40"/>
      <c r="AB77" s="40"/>
      <c r="AC77" s="40"/>
      <c r="AD77" s="40"/>
      <c r="AE77" s="16"/>
      <c r="AF77" s="16"/>
      <c r="AG77" s="16"/>
      <c r="AH77" s="16"/>
      <c r="AI77" s="16"/>
      <c r="AJ77" s="16"/>
    </row>
    <row r="78" spans="1:36" ht="84.75" customHeight="1">
      <c r="A78" s="337">
        <v>25</v>
      </c>
      <c r="B78" s="148" t="s">
        <v>190</v>
      </c>
      <c r="C78" s="82" t="s">
        <v>161</v>
      </c>
      <c r="D78" s="291"/>
      <c r="E78" s="180">
        <f>E79</f>
        <v>200000</v>
      </c>
      <c r="F78" s="180">
        <f>F79</f>
        <v>46000</v>
      </c>
      <c r="G78" s="180">
        <f t="shared" ref="G78:V78" si="56">G79</f>
        <v>46000</v>
      </c>
      <c r="H78" s="293">
        <f t="shared" si="56"/>
        <v>0</v>
      </c>
      <c r="I78" s="293">
        <f t="shared" si="56"/>
        <v>0</v>
      </c>
      <c r="J78" s="293">
        <f t="shared" si="56"/>
        <v>0</v>
      </c>
      <c r="K78" s="293">
        <f t="shared" si="56"/>
        <v>0</v>
      </c>
      <c r="L78" s="293">
        <f t="shared" si="56"/>
        <v>0</v>
      </c>
      <c r="M78" s="293">
        <f t="shared" si="56"/>
        <v>0</v>
      </c>
      <c r="N78" s="293">
        <f t="shared" si="56"/>
        <v>0</v>
      </c>
      <c r="O78" s="293">
        <f t="shared" si="56"/>
        <v>0</v>
      </c>
      <c r="P78" s="293">
        <f t="shared" si="56"/>
        <v>0</v>
      </c>
      <c r="Q78" s="293">
        <f t="shared" si="56"/>
        <v>0</v>
      </c>
      <c r="R78" s="293">
        <f t="shared" si="56"/>
        <v>0</v>
      </c>
      <c r="S78" s="293">
        <f t="shared" si="56"/>
        <v>0</v>
      </c>
      <c r="T78" s="293">
        <f t="shared" si="56"/>
        <v>0</v>
      </c>
      <c r="U78" s="180">
        <f t="shared" si="56"/>
        <v>46000</v>
      </c>
      <c r="V78" s="180">
        <f t="shared" si="56"/>
        <v>154000</v>
      </c>
      <c r="W78" s="164">
        <f t="shared" si="35"/>
        <v>23</v>
      </c>
      <c r="X78" s="40"/>
      <c r="Y78" s="40"/>
      <c r="Z78" s="40"/>
      <c r="AA78" s="40"/>
      <c r="AB78" s="40"/>
      <c r="AC78" s="40"/>
      <c r="AD78" s="40"/>
      <c r="AE78" s="16"/>
      <c r="AF78" s="16"/>
      <c r="AG78" s="16"/>
      <c r="AH78" s="16"/>
      <c r="AI78" s="16"/>
      <c r="AJ78" s="16"/>
    </row>
    <row r="79" spans="1:36" ht="49.5" customHeight="1">
      <c r="A79" s="39">
        <v>26</v>
      </c>
      <c r="B79" s="333">
        <v>3110</v>
      </c>
      <c r="C79" s="111" t="s">
        <v>45</v>
      </c>
      <c r="D79" s="239" t="s">
        <v>162</v>
      </c>
      <c r="E79" s="178">
        <v>200000</v>
      </c>
      <c r="F79" s="173">
        <f t="shared" ref="F79" si="57">G79+T79</f>
        <v>46000</v>
      </c>
      <c r="G79" s="165">
        <v>46000</v>
      </c>
      <c r="H79" s="185"/>
      <c r="I79" s="185"/>
      <c r="J79" s="185"/>
      <c r="K79" s="185"/>
      <c r="L79" s="173"/>
      <c r="M79" s="173"/>
      <c r="N79" s="173"/>
      <c r="O79" s="173"/>
      <c r="P79" s="173"/>
      <c r="Q79" s="173"/>
      <c r="R79" s="173"/>
      <c r="S79" s="173"/>
      <c r="T79" s="173">
        <f t="shared" ref="T79" si="58">H79+I79+J79+K79+L79+M79+N79</f>
        <v>0</v>
      </c>
      <c r="U79" s="162">
        <v>46000</v>
      </c>
      <c r="V79" s="164">
        <f>E79-F79</f>
        <v>154000</v>
      </c>
      <c r="W79" s="164">
        <f t="shared" si="35"/>
        <v>23</v>
      </c>
      <c r="X79" s="40"/>
      <c r="Y79" s="40"/>
      <c r="Z79" s="40"/>
      <c r="AA79" s="40"/>
      <c r="AB79" s="40"/>
      <c r="AC79" s="40"/>
      <c r="AD79" s="40"/>
      <c r="AE79" s="16"/>
      <c r="AF79" s="16"/>
      <c r="AG79" s="16"/>
      <c r="AH79" s="16"/>
      <c r="AI79" s="16"/>
      <c r="AJ79" s="16"/>
    </row>
    <row r="80" spans="1:36" ht="49.5" customHeight="1">
      <c r="A80" s="337">
        <v>27</v>
      </c>
      <c r="B80" s="334" t="s">
        <v>191</v>
      </c>
      <c r="C80" s="80" t="s">
        <v>176</v>
      </c>
      <c r="D80" s="328"/>
      <c r="E80" s="180">
        <f>E81</f>
        <v>2560000</v>
      </c>
      <c r="F80" s="180">
        <f t="shared" ref="F80:V80" si="59">F81</f>
        <v>1400199</v>
      </c>
      <c r="G80" s="180">
        <f t="shared" si="59"/>
        <v>1400199</v>
      </c>
      <c r="H80" s="180">
        <f t="shared" si="59"/>
        <v>0</v>
      </c>
      <c r="I80" s="180">
        <f t="shared" si="59"/>
        <v>0</v>
      </c>
      <c r="J80" s="180">
        <f t="shared" si="59"/>
        <v>0</v>
      </c>
      <c r="K80" s="180">
        <f t="shared" si="59"/>
        <v>0</v>
      </c>
      <c r="L80" s="180">
        <f t="shared" si="59"/>
        <v>0</v>
      </c>
      <c r="M80" s="180">
        <f t="shared" si="59"/>
        <v>0</v>
      </c>
      <c r="N80" s="180">
        <f t="shared" si="59"/>
        <v>0</v>
      </c>
      <c r="O80" s="180">
        <f t="shared" si="59"/>
        <v>0</v>
      </c>
      <c r="P80" s="180">
        <f t="shared" si="59"/>
        <v>0</v>
      </c>
      <c r="Q80" s="180">
        <f t="shared" si="59"/>
        <v>0</v>
      </c>
      <c r="R80" s="180">
        <f t="shared" si="59"/>
        <v>0</v>
      </c>
      <c r="S80" s="180">
        <f t="shared" si="59"/>
        <v>0</v>
      </c>
      <c r="T80" s="180">
        <f t="shared" si="59"/>
        <v>0</v>
      </c>
      <c r="U80" s="180">
        <f t="shared" si="59"/>
        <v>1400199</v>
      </c>
      <c r="V80" s="180">
        <f t="shared" si="59"/>
        <v>1159801</v>
      </c>
      <c r="W80" s="164">
        <f t="shared" si="35"/>
        <v>54.695273437499999</v>
      </c>
      <c r="X80" s="40"/>
      <c r="Y80" s="40"/>
      <c r="Z80" s="40"/>
      <c r="AA80" s="40"/>
      <c r="AB80" s="40"/>
      <c r="AC80" s="40"/>
      <c r="AD80" s="40"/>
      <c r="AE80" s="16"/>
      <c r="AF80" s="16"/>
      <c r="AG80" s="16"/>
      <c r="AH80" s="16"/>
      <c r="AI80" s="16"/>
      <c r="AJ80" s="16"/>
    </row>
    <row r="81" spans="1:36" ht="49.5" customHeight="1">
      <c r="A81" s="39">
        <v>28</v>
      </c>
      <c r="B81" s="333">
        <v>3110</v>
      </c>
      <c r="C81" s="111" t="s">
        <v>45</v>
      </c>
      <c r="D81" s="239" t="s">
        <v>184</v>
      </c>
      <c r="E81" s="178">
        <v>2560000</v>
      </c>
      <c r="F81" s="173">
        <f>G81+T81</f>
        <v>1400199</v>
      </c>
      <c r="G81" s="165">
        <v>1400199</v>
      </c>
      <c r="H81" s="173"/>
      <c r="I81" s="173"/>
      <c r="J81" s="185"/>
      <c r="K81" s="185"/>
      <c r="L81" s="173"/>
      <c r="M81" s="173"/>
      <c r="N81" s="173"/>
      <c r="O81" s="173"/>
      <c r="P81" s="173"/>
      <c r="Q81" s="173"/>
      <c r="R81" s="173"/>
      <c r="S81" s="173"/>
      <c r="T81" s="173">
        <f>H81+I81+J81+K81</f>
        <v>0</v>
      </c>
      <c r="U81" s="162">
        <v>1400199</v>
      </c>
      <c r="V81" s="164">
        <f>E81-F81</f>
        <v>1159801</v>
      </c>
      <c r="W81" s="164">
        <f>U79*100/E79</f>
        <v>23</v>
      </c>
      <c r="X81" s="40"/>
      <c r="Y81" s="40"/>
      <c r="Z81" s="40"/>
      <c r="AA81" s="40"/>
      <c r="AB81" s="40"/>
      <c r="AC81" s="40"/>
      <c r="AD81" s="40"/>
      <c r="AE81" s="16"/>
      <c r="AF81" s="16"/>
      <c r="AG81" s="16"/>
      <c r="AH81" s="16"/>
      <c r="AI81" s="16"/>
      <c r="AJ81" s="16"/>
    </row>
    <row r="82" spans="1:36" ht="46.5" customHeight="1">
      <c r="A82" s="337">
        <v>29</v>
      </c>
      <c r="B82" s="148" t="s">
        <v>192</v>
      </c>
      <c r="C82" s="116" t="s">
        <v>105</v>
      </c>
      <c r="D82" s="242"/>
      <c r="E82" s="180">
        <f>E83</f>
        <v>20280</v>
      </c>
      <c r="F82" s="180">
        <f t="shared" ref="F82:T82" si="60">F83</f>
        <v>20280</v>
      </c>
      <c r="G82" s="180">
        <f t="shared" si="60"/>
        <v>20280</v>
      </c>
      <c r="H82" s="180">
        <f t="shared" si="60"/>
        <v>0</v>
      </c>
      <c r="I82" s="180">
        <f t="shared" si="60"/>
        <v>0</v>
      </c>
      <c r="J82" s="180">
        <f t="shared" si="60"/>
        <v>0</v>
      </c>
      <c r="K82" s="180">
        <f t="shared" si="60"/>
        <v>0</v>
      </c>
      <c r="L82" s="180">
        <f t="shared" si="60"/>
        <v>0</v>
      </c>
      <c r="M82" s="180">
        <f t="shared" si="60"/>
        <v>0</v>
      </c>
      <c r="N82" s="180">
        <f t="shared" si="60"/>
        <v>0</v>
      </c>
      <c r="O82" s="180">
        <f t="shared" si="60"/>
        <v>0</v>
      </c>
      <c r="P82" s="180">
        <f t="shared" si="60"/>
        <v>0</v>
      </c>
      <c r="Q82" s="180">
        <f t="shared" si="60"/>
        <v>0</v>
      </c>
      <c r="R82" s="180">
        <f t="shared" si="60"/>
        <v>0</v>
      </c>
      <c r="S82" s="180">
        <f t="shared" si="60"/>
        <v>0</v>
      </c>
      <c r="T82" s="180">
        <f t="shared" si="60"/>
        <v>0</v>
      </c>
      <c r="U82" s="180">
        <f>U83</f>
        <v>20280</v>
      </c>
      <c r="V82" s="180">
        <f>V83</f>
        <v>0</v>
      </c>
      <c r="W82" s="164">
        <f>U82*100/E82</f>
        <v>100</v>
      </c>
      <c r="X82" s="40"/>
      <c r="Y82" s="40"/>
      <c r="Z82" s="40"/>
      <c r="AA82" s="40"/>
      <c r="AB82" s="40"/>
      <c r="AC82" s="40"/>
      <c r="AD82" s="40"/>
      <c r="AE82" s="16"/>
      <c r="AF82" s="16"/>
      <c r="AG82" s="16"/>
      <c r="AH82" s="16"/>
      <c r="AI82" s="16"/>
      <c r="AJ82" s="16"/>
    </row>
    <row r="83" spans="1:36" ht="80.25" customHeight="1">
      <c r="A83" s="39">
        <v>30</v>
      </c>
      <c r="B83" s="39">
        <v>3210</v>
      </c>
      <c r="C83" s="261" t="s">
        <v>43</v>
      </c>
      <c r="D83" s="239" t="s">
        <v>106</v>
      </c>
      <c r="E83" s="178">
        <v>20280</v>
      </c>
      <c r="F83" s="165">
        <f>G83+T83</f>
        <v>20280</v>
      </c>
      <c r="G83" s="165">
        <v>20280</v>
      </c>
      <c r="H83" s="312"/>
      <c r="I83" s="312"/>
      <c r="J83" s="313"/>
      <c r="K83" s="313"/>
      <c r="L83" s="314"/>
      <c r="M83" s="308"/>
      <c r="N83" s="308"/>
      <c r="O83" s="308"/>
      <c r="P83" s="308"/>
      <c r="Q83" s="308"/>
      <c r="R83" s="308"/>
      <c r="S83" s="308"/>
      <c r="T83" s="173">
        <f t="shared" ref="T83" si="61">H83+I83+J83+K83+L83+M83</f>
        <v>0</v>
      </c>
      <c r="U83" s="173">
        <v>20280</v>
      </c>
      <c r="V83" s="164">
        <f>E83-F83</f>
        <v>0</v>
      </c>
      <c r="W83" s="164">
        <f t="shared" si="35"/>
        <v>100</v>
      </c>
      <c r="X83" s="40"/>
      <c r="Y83" s="40"/>
      <c r="Z83" s="40"/>
      <c r="AA83" s="40"/>
      <c r="AB83" s="40"/>
      <c r="AC83" s="40"/>
      <c r="AD83" s="40"/>
      <c r="AE83" s="16"/>
      <c r="AF83" s="16"/>
      <c r="AG83" s="16"/>
      <c r="AH83" s="16"/>
      <c r="AI83" s="16"/>
      <c r="AJ83" s="16"/>
    </row>
    <row r="84" spans="1:36" ht="57.75" customHeight="1">
      <c r="A84" s="336">
        <v>31</v>
      </c>
      <c r="B84" s="122" t="s">
        <v>24</v>
      </c>
      <c r="C84" s="202" t="s">
        <v>71</v>
      </c>
      <c r="D84" s="123"/>
      <c r="E84" s="175">
        <f>E90+E95+E100+E102+E105+E107+E110</f>
        <v>1131950</v>
      </c>
      <c r="F84" s="175">
        <f>F90+F95+F100+F102+F105+F107+F110</f>
        <v>1070737.2</v>
      </c>
      <c r="G84" s="175">
        <f t="shared" ref="G84:V84" si="62">G90+G95+G100+G102+G105+G107+G110</f>
        <v>1070737.2</v>
      </c>
      <c r="H84" s="175">
        <f t="shared" si="62"/>
        <v>0</v>
      </c>
      <c r="I84" s="175">
        <f t="shared" si="62"/>
        <v>0</v>
      </c>
      <c r="J84" s="175">
        <f t="shared" si="62"/>
        <v>0</v>
      </c>
      <c r="K84" s="175">
        <f t="shared" si="62"/>
        <v>0</v>
      </c>
      <c r="L84" s="175">
        <f t="shared" si="62"/>
        <v>0</v>
      </c>
      <c r="M84" s="175">
        <f t="shared" si="62"/>
        <v>0</v>
      </c>
      <c r="N84" s="175">
        <f t="shared" si="62"/>
        <v>0</v>
      </c>
      <c r="O84" s="175">
        <f t="shared" si="62"/>
        <v>0</v>
      </c>
      <c r="P84" s="175">
        <f t="shared" si="62"/>
        <v>0</v>
      </c>
      <c r="Q84" s="175">
        <f t="shared" si="62"/>
        <v>0</v>
      </c>
      <c r="R84" s="175">
        <f t="shared" si="62"/>
        <v>0</v>
      </c>
      <c r="S84" s="175">
        <f t="shared" si="62"/>
        <v>0</v>
      </c>
      <c r="T84" s="175">
        <f t="shared" si="62"/>
        <v>0</v>
      </c>
      <c r="U84" s="175">
        <f t="shared" si="62"/>
        <v>1070737.2</v>
      </c>
      <c r="V84" s="175">
        <f t="shared" si="62"/>
        <v>61212.800000000047</v>
      </c>
      <c r="W84" s="164">
        <f t="shared" si="35"/>
        <v>94.592269976589066</v>
      </c>
      <c r="X84" s="40"/>
      <c r="Y84" s="40"/>
      <c r="Z84" s="40"/>
      <c r="AA84" s="40"/>
      <c r="AB84" s="40"/>
      <c r="AC84" s="40"/>
      <c r="AD84" s="40"/>
      <c r="AE84" s="16"/>
      <c r="AF84" s="16"/>
      <c r="AG84" s="16"/>
      <c r="AH84" s="16"/>
      <c r="AI84" s="16"/>
      <c r="AJ84" s="16"/>
    </row>
    <row r="85" spans="1:36" ht="45" hidden="1" customHeight="1">
      <c r="A85" s="340"/>
      <c r="B85" s="92"/>
      <c r="C85" s="70"/>
      <c r="D85" s="63"/>
      <c r="E85" s="176">
        <f>E86+E87</f>
        <v>0</v>
      </c>
      <c r="F85" s="176">
        <f t="shared" ref="F85:V85" si="63">F86+F87</f>
        <v>0</v>
      </c>
      <c r="G85" s="176">
        <f t="shared" si="63"/>
        <v>0</v>
      </c>
      <c r="H85" s="176">
        <f t="shared" si="63"/>
        <v>0</v>
      </c>
      <c r="I85" s="176">
        <f t="shared" si="63"/>
        <v>0</v>
      </c>
      <c r="J85" s="176">
        <f t="shared" si="63"/>
        <v>0</v>
      </c>
      <c r="K85" s="176">
        <f t="shared" si="63"/>
        <v>0</v>
      </c>
      <c r="L85" s="176">
        <f t="shared" si="63"/>
        <v>0</v>
      </c>
      <c r="M85" s="176">
        <f t="shared" si="63"/>
        <v>0</v>
      </c>
      <c r="N85" s="176">
        <f t="shared" si="63"/>
        <v>0</v>
      </c>
      <c r="O85" s="176">
        <f t="shared" si="63"/>
        <v>0</v>
      </c>
      <c r="P85" s="176">
        <f t="shared" si="63"/>
        <v>0</v>
      </c>
      <c r="Q85" s="176">
        <f t="shared" si="63"/>
        <v>0</v>
      </c>
      <c r="R85" s="176">
        <f t="shared" si="63"/>
        <v>0</v>
      </c>
      <c r="S85" s="176">
        <f t="shared" si="63"/>
        <v>0</v>
      </c>
      <c r="T85" s="176">
        <f t="shared" si="63"/>
        <v>0</v>
      </c>
      <c r="U85" s="176">
        <f t="shared" si="63"/>
        <v>0</v>
      </c>
      <c r="V85" s="176">
        <f t="shared" si="63"/>
        <v>0</v>
      </c>
      <c r="W85" s="164" t="e">
        <f t="shared" si="35"/>
        <v>#DIV/0!</v>
      </c>
      <c r="X85" s="40"/>
      <c r="Y85" s="40"/>
      <c r="Z85" s="40"/>
      <c r="AA85" s="40"/>
      <c r="AB85" s="40"/>
      <c r="AC85" s="40"/>
      <c r="AD85" s="40"/>
      <c r="AE85" s="16"/>
      <c r="AF85" s="16"/>
      <c r="AG85" s="16"/>
      <c r="AH85" s="16"/>
      <c r="AI85" s="16"/>
      <c r="AJ85" s="16"/>
    </row>
    <row r="86" spans="1:36" ht="57" hidden="1" customHeight="1">
      <c r="A86" s="69">
        <v>48</v>
      </c>
      <c r="B86" s="71"/>
      <c r="C86" s="19"/>
      <c r="D86" s="87"/>
      <c r="E86" s="178"/>
      <c r="F86" s="182">
        <f>G86+T86</f>
        <v>0</v>
      </c>
      <c r="G86" s="182"/>
      <c r="H86" s="310"/>
      <c r="I86" s="310"/>
      <c r="J86" s="310"/>
      <c r="K86" s="310"/>
      <c r="L86" s="307"/>
      <c r="M86" s="307"/>
      <c r="N86" s="307"/>
      <c r="O86" s="307"/>
      <c r="P86" s="307"/>
      <c r="Q86" s="307"/>
      <c r="R86" s="307"/>
      <c r="S86" s="307"/>
      <c r="T86" s="173">
        <f>H86+I86+J86+K86+L86+M86+N86+O86+P86+Q86+R86+S86</f>
        <v>0</v>
      </c>
      <c r="U86" s="173"/>
      <c r="V86" s="172">
        <f>E86-F86</f>
        <v>0</v>
      </c>
      <c r="W86" s="164" t="e">
        <f t="shared" si="35"/>
        <v>#DIV/0!</v>
      </c>
      <c r="X86" s="40"/>
      <c r="Y86" s="40"/>
      <c r="Z86" s="40"/>
      <c r="AA86" s="40"/>
      <c r="AB86" s="40"/>
      <c r="AC86" s="40"/>
      <c r="AD86" s="40"/>
      <c r="AE86" s="16"/>
      <c r="AF86" s="16"/>
      <c r="AG86" s="16"/>
      <c r="AH86" s="16"/>
      <c r="AI86" s="16"/>
      <c r="AJ86" s="16"/>
    </row>
    <row r="87" spans="1:36" ht="52.5" hidden="1" customHeight="1">
      <c r="A87" s="69">
        <v>49</v>
      </c>
      <c r="B87" s="71"/>
      <c r="C87" s="19"/>
      <c r="D87" s="87"/>
      <c r="E87" s="178"/>
      <c r="F87" s="182">
        <f>G87+T87</f>
        <v>0</v>
      </c>
      <c r="G87" s="182"/>
      <c r="H87" s="310"/>
      <c r="I87" s="310"/>
      <c r="J87" s="310"/>
      <c r="K87" s="310"/>
      <c r="L87" s="307"/>
      <c r="M87" s="307"/>
      <c r="N87" s="307"/>
      <c r="O87" s="307"/>
      <c r="P87" s="307"/>
      <c r="Q87" s="307"/>
      <c r="R87" s="307"/>
      <c r="S87" s="307"/>
      <c r="T87" s="173">
        <f>H87+I87+J87+K87+L87+M87+N87+O87+P87+Q87+R87+S87</f>
        <v>0</v>
      </c>
      <c r="U87" s="173"/>
      <c r="V87" s="172">
        <f>E87-F87</f>
        <v>0</v>
      </c>
      <c r="W87" s="164" t="e">
        <f t="shared" si="35"/>
        <v>#DIV/0!</v>
      </c>
      <c r="X87" s="40"/>
      <c r="Y87" s="40"/>
      <c r="Z87" s="40"/>
      <c r="AA87" s="40"/>
      <c r="AB87" s="40"/>
      <c r="AC87" s="40"/>
      <c r="AD87" s="40"/>
      <c r="AE87" s="16"/>
      <c r="AF87" s="16"/>
      <c r="AG87" s="16"/>
      <c r="AH87" s="16"/>
      <c r="AI87" s="16"/>
      <c r="AJ87" s="16"/>
    </row>
    <row r="88" spans="1:36" ht="0.75" hidden="1" customHeight="1">
      <c r="A88" s="69">
        <v>48</v>
      </c>
      <c r="B88" s="71"/>
      <c r="C88" s="68"/>
      <c r="D88" s="87" t="s">
        <v>17</v>
      </c>
      <c r="E88" s="178"/>
      <c r="F88" s="182">
        <f>G88+T88</f>
        <v>0</v>
      </c>
      <c r="G88" s="182"/>
      <c r="H88" s="310"/>
      <c r="I88" s="310"/>
      <c r="J88" s="310"/>
      <c r="K88" s="310"/>
      <c r="L88" s="307"/>
      <c r="M88" s="307"/>
      <c r="N88" s="307"/>
      <c r="O88" s="307"/>
      <c r="P88" s="307"/>
      <c r="Q88" s="307"/>
      <c r="R88" s="307"/>
      <c r="S88" s="307"/>
      <c r="T88" s="173">
        <f>H88+I88+J88+K88+L88+M88+N88+O88+P88+Q88+R88+S88</f>
        <v>0</v>
      </c>
      <c r="U88" s="173"/>
      <c r="V88" s="172">
        <f>E88-F88</f>
        <v>0</v>
      </c>
      <c r="W88" s="164" t="e">
        <f t="shared" si="35"/>
        <v>#DIV/0!</v>
      </c>
      <c r="X88" s="40"/>
      <c r="Y88" s="40"/>
      <c r="Z88" s="40"/>
      <c r="AA88" s="40"/>
      <c r="AB88" s="40"/>
      <c r="AC88" s="40"/>
      <c r="AD88" s="40"/>
      <c r="AE88" s="16"/>
      <c r="AF88" s="16"/>
      <c r="AG88" s="16"/>
      <c r="AH88" s="16"/>
      <c r="AI88" s="16"/>
      <c r="AJ88" s="16"/>
    </row>
    <row r="89" spans="1:36" ht="21" hidden="1" customHeight="1">
      <c r="A89" s="69"/>
      <c r="B89" s="71"/>
      <c r="C89" s="68"/>
      <c r="D89" s="87"/>
      <c r="E89" s="178"/>
      <c r="F89" s="182">
        <f>G89+T89</f>
        <v>0</v>
      </c>
      <c r="G89" s="182"/>
      <c r="H89" s="310"/>
      <c r="I89" s="310"/>
      <c r="J89" s="310"/>
      <c r="K89" s="310"/>
      <c r="L89" s="307"/>
      <c r="M89" s="307"/>
      <c r="N89" s="307"/>
      <c r="O89" s="307"/>
      <c r="P89" s="307"/>
      <c r="Q89" s="307"/>
      <c r="R89" s="307"/>
      <c r="S89" s="307"/>
      <c r="T89" s="173">
        <f>H89+I89+J89+K89+L89+M89+N89+O89+P89+Q89+R89+S89</f>
        <v>0</v>
      </c>
      <c r="U89" s="173"/>
      <c r="V89" s="172">
        <f>E89-F89</f>
        <v>0</v>
      </c>
      <c r="W89" s="164" t="e">
        <f t="shared" si="35"/>
        <v>#DIV/0!</v>
      </c>
      <c r="X89" s="40"/>
      <c r="Y89" s="40"/>
      <c r="Z89" s="40"/>
      <c r="AA89" s="40"/>
      <c r="AB89" s="40"/>
      <c r="AC89" s="40"/>
      <c r="AD89" s="40"/>
      <c r="AE89" s="16"/>
      <c r="AF89" s="16"/>
      <c r="AG89" s="16"/>
      <c r="AH89" s="16"/>
      <c r="AI89" s="16"/>
      <c r="AJ89" s="16"/>
    </row>
    <row r="90" spans="1:36" ht="37.5" hidden="1" customHeight="1">
      <c r="A90" s="337"/>
      <c r="B90" s="334" t="s">
        <v>195</v>
      </c>
      <c r="C90" s="108" t="s">
        <v>55</v>
      </c>
      <c r="D90" s="90"/>
      <c r="E90" s="180">
        <f>E91+E92+E93+E94</f>
        <v>0</v>
      </c>
      <c r="F90" s="180">
        <f t="shared" ref="F90:V90" si="64">F91+F92+F93+F94</f>
        <v>0</v>
      </c>
      <c r="G90" s="180">
        <f t="shared" si="64"/>
        <v>0</v>
      </c>
      <c r="H90" s="180">
        <f t="shared" si="64"/>
        <v>0</v>
      </c>
      <c r="I90" s="180">
        <f t="shared" si="64"/>
        <v>0</v>
      </c>
      <c r="J90" s="180">
        <f t="shared" si="64"/>
        <v>0</v>
      </c>
      <c r="K90" s="180">
        <f t="shared" si="64"/>
        <v>0</v>
      </c>
      <c r="L90" s="180">
        <f t="shared" si="64"/>
        <v>0</v>
      </c>
      <c r="M90" s="180">
        <f t="shared" si="64"/>
        <v>0</v>
      </c>
      <c r="N90" s="180">
        <f t="shared" si="64"/>
        <v>0</v>
      </c>
      <c r="O90" s="180">
        <f t="shared" si="64"/>
        <v>0</v>
      </c>
      <c r="P90" s="180">
        <f t="shared" si="64"/>
        <v>0</v>
      </c>
      <c r="Q90" s="180">
        <f t="shared" si="64"/>
        <v>0</v>
      </c>
      <c r="R90" s="180">
        <f t="shared" si="64"/>
        <v>0</v>
      </c>
      <c r="S90" s="180">
        <f t="shared" si="64"/>
        <v>0</v>
      </c>
      <c r="T90" s="180">
        <f t="shared" si="64"/>
        <v>0</v>
      </c>
      <c r="U90" s="180">
        <f t="shared" si="64"/>
        <v>0</v>
      </c>
      <c r="V90" s="180">
        <f t="shared" si="64"/>
        <v>0</v>
      </c>
      <c r="W90" s="164" t="e">
        <f t="shared" si="35"/>
        <v>#DIV/0!</v>
      </c>
      <c r="X90" s="40"/>
      <c r="Y90" s="40"/>
      <c r="Z90" s="40"/>
      <c r="AA90" s="40"/>
      <c r="AB90" s="40"/>
      <c r="AC90" s="40"/>
      <c r="AD90" s="40"/>
      <c r="AE90" s="16"/>
      <c r="AF90" s="16"/>
      <c r="AG90" s="16"/>
      <c r="AH90" s="16"/>
      <c r="AI90" s="16"/>
      <c r="AJ90" s="16"/>
    </row>
    <row r="91" spans="1:36" ht="59.25" hidden="1" customHeight="1">
      <c r="A91" s="69"/>
      <c r="B91" s="71">
        <v>3110</v>
      </c>
      <c r="C91" s="111" t="s">
        <v>45</v>
      </c>
      <c r="D91" s="86" t="s">
        <v>196</v>
      </c>
      <c r="E91" s="178"/>
      <c r="F91" s="165">
        <f>G91+T91</f>
        <v>0</v>
      </c>
      <c r="G91" s="165"/>
      <c r="H91" s="173"/>
      <c r="I91" s="173"/>
      <c r="J91" s="173"/>
      <c r="K91" s="173"/>
      <c r="L91" s="173"/>
      <c r="M91" s="173"/>
      <c r="N91" s="173"/>
      <c r="O91" s="173"/>
      <c r="P91" s="173"/>
      <c r="Q91" s="173"/>
      <c r="R91" s="173"/>
      <c r="S91" s="173"/>
      <c r="T91" s="173">
        <f>H91+I91+J91+K91+L91</f>
        <v>0</v>
      </c>
      <c r="U91" s="162"/>
      <c r="V91" s="173">
        <f>E91-F91</f>
        <v>0</v>
      </c>
      <c r="W91" s="164" t="e">
        <f>U91*100/E91</f>
        <v>#DIV/0!</v>
      </c>
      <c r="X91" s="40"/>
      <c r="Y91" s="40"/>
      <c r="Z91" s="40"/>
      <c r="AA91" s="40"/>
      <c r="AB91" s="40"/>
      <c r="AC91" s="40"/>
      <c r="AD91" s="40"/>
      <c r="AE91" s="16"/>
      <c r="AF91" s="16"/>
      <c r="AG91" s="16"/>
      <c r="AH91" s="16"/>
      <c r="AI91" s="16"/>
      <c r="AJ91" s="16"/>
    </row>
    <row r="92" spans="1:36" ht="41.25" hidden="1" customHeight="1">
      <c r="A92" s="69"/>
      <c r="B92" s="71">
        <v>3132</v>
      </c>
      <c r="C92" s="111" t="s">
        <v>0</v>
      </c>
      <c r="D92" s="86"/>
      <c r="E92" s="178"/>
      <c r="F92" s="165">
        <f t="shared" ref="F92:F93" si="65">G92+T92</f>
        <v>0</v>
      </c>
      <c r="G92" s="165"/>
      <c r="H92" s="173"/>
      <c r="I92" s="173"/>
      <c r="J92" s="173"/>
      <c r="K92" s="173"/>
      <c r="L92" s="173"/>
      <c r="M92" s="173"/>
      <c r="N92" s="173"/>
      <c r="O92" s="173"/>
      <c r="P92" s="173"/>
      <c r="Q92" s="173"/>
      <c r="R92" s="173"/>
      <c r="S92" s="173"/>
      <c r="T92" s="173">
        <f t="shared" ref="T92:T93" si="66">H92+I92+J92+K92+L92</f>
        <v>0</v>
      </c>
      <c r="U92" s="162"/>
      <c r="V92" s="173">
        <f t="shared" ref="V92:V93" si="67">E92-F92</f>
        <v>0</v>
      </c>
      <c r="W92" s="164" t="e">
        <f t="shared" ref="W92:W93" si="68">U92*100/E92</f>
        <v>#DIV/0!</v>
      </c>
      <c r="X92" s="40"/>
      <c r="Y92" s="40"/>
      <c r="Z92" s="40"/>
      <c r="AA92" s="40"/>
      <c r="AB92" s="40"/>
      <c r="AC92" s="40"/>
      <c r="AD92" s="40"/>
      <c r="AE92" s="16"/>
      <c r="AF92" s="16"/>
      <c r="AG92" s="16"/>
      <c r="AH92" s="16"/>
      <c r="AI92" s="16"/>
      <c r="AJ92" s="16"/>
    </row>
    <row r="93" spans="1:36" ht="26.25" hidden="1">
      <c r="A93" s="69"/>
      <c r="B93" s="71">
        <v>3132</v>
      </c>
      <c r="C93" s="290" t="s">
        <v>0</v>
      </c>
      <c r="D93" s="86"/>
      <c r="E93" s="178"/>
      <c r="F93" s="165">
        <f t="shared" si="65"/>
        <v>0</v>
      </c>
      <c r="G93" s="165"/>
      <c r="H93" s="173"/>
      <c r="I93" s="173"/>
      <c r="J93" s="173"/>
      <c r="K93" s="173"/>
      <c r="L93" s="173"/>
      <c r="M93" s="173"/>
      <c r="N93" s="173"/>
      <c r="O93" s="173"/>
      <c r="P93" s="173"/>
      <c r="Q93" s="173"/>
      <c r="R93" s="173"/>
      <c r="S93" s="173"/>
      <c r="T93" s="173">
        <f t="shared" si="66"/>
        <v>0</v>
      </c>
      <c r="U93" s="162"/>
      <c r="V93" s="173">
        <f t="shared" si="67"/>
        <v>0</v>
      </c>
      <c r="W93" s="164" t="e">
        <f t="shared" si="68"/>
        <v>#DIV/0!</v>
      </c>
      <c r="X93" s="40"/>
      <c r="Y93" s="40"/>
      <c r="Z93" s="40"/>
      <c r="AA93" s="40"/>
      <c r="AB93" s="40"/>
      <c r="AC93" s="40"/>
      <c r="AD93" s="40"/>
      <c r="AE93" s="16"/>
      <c r="AF93" s="16"/>
      <c r="AG93" s="16"/>
      <c r="AH93" s="16"/>
      <c r="AI93" s="16"/>
      <c r="AJ93" s="16"/>
    </row>
    <row r="94" spans="1:36" ht="26.25" hidden="1">
      <c r="A94" s="69"/>
      <c r="B94" s="71">
        <v>3132</v>
      </c>
      <c r="C94" s="111" t="s">
        <v>0</v>
      </c>
      <c r="D94" s="86"/>
      <c r="E94" s="178"/>
      <c r="F94" s="165">
        <f>G94+T94</f>
        <v>0</v>
      </c>
      <c r="G94" s="165"/>
      <c r="H94" s="173"/>
      <c r="I94" s="173"/>
      <c r="J94" s="173"/>
      <c r="K94" s="173"/>
      <c r="L94" s="173"/>
      <c r="M94" s="173"/>
      <c r="N94" s="173"/>
      <c r="O94" s="173"/>
      <c r="P94" s="173"/>
      <c r="Q94" s="173"/>
      <c r="R94" s="173"/>
      <c r="S94" s="173"/>
      <c r="T94" s="173">
        <f>H94+I94+J94+K94+L94</f>
        <v>0</v>
      </c>
      <c r="U94" s="162"/>
      <c r="V94" s="173">
        <f>E94-F94</f>
        <v>0</v>
      </c>
      <c r="W94" s="164" t="e">
        <f t="shared" ref="W94:W99" si="69">U94*100/E94</f>
        <v>#DIV/0!</v>
      </c>
      <c r="X94" s="40"/>
      <c r="Y94" s="40"/>
      <c r="Z94" s="40"/>
      <c r="AA94" s="40"/>
      <c r="AB94" s="40"/>
      <c r="AC94" s="40"/>
      <c r="AD94" s="40"/>
      <c r="AE94" s="16"/>
      <c r="AF94" s="16"/>
      <c r="AG94" s="16"/>
      <c r="AH94" s="16"/>
      <c r="AI94" s="16"/>
      <c r="AJ94" s="16"/>
    </row>
    <row r="95" spans="1:36" ht="63" customHeight="1">
      <c r="A95" s="340">
        <v>32</v>
      </c>
      <c r="B95" s="64" t="s">
        <v>83</v>
      </c>
      <c r="C95" s="108" t="s">
        <v>84</v>
      </c>
      <c r="D95" s="66"/>
      <c r="E95" s="176">
        <f>E96+E97+E98+E99</f>
        <v>589000</v>
      </c>
      <c r="F95" s="176">
        <f t="shared" ref="F95:V95" si="70">F96+F97+F98+F99</f>
        <v>587037.19999999995</v>
      </c>
      <c r="G95" s="176">
        <f t="shared" si="70"/>
        <v>587037.19999999995</v>
      </c>
      <c r="H95" s="176">
        <f t="shared" si="70"/>
        <v>0</v>
      </c>
      <c r="I95" s="176">
        <f t="shared" si="70"/>
        <v>0</v>
      </c>
      <c r="J95" s="176">
        <f t="shared" si="70"/>
        <v>0</v>
      </c>
      <c r="K95" s="176">
        <f t="shared" si="70"/>
        <v>0</v>
      </c>
      <c r="L95" s="176">
        <f t="shared" si="70"/>
        <v>0</v>
      </c>
      <c r="M95" s="176">
        <f t="shared" si="70"/>
        <v>0</v>
      </c>
      <c r="N95" s="176">
        <f t="shared" si="70"/>
        <v>0</v>
      </c>
      <c r="O95" s="176">
        <f t="shared" si="70"/>
        <v>0</v>
      </c>
      <c r="P95" s="176">
        <f t="shared" si="70"/>
        <v>0</v>
      </c>
      <c r="Q95" s="176">
        <f t="shared" si="70"/>
        <v>0</v>
      </c>
      <c r="R95" s="176">
        <f t="shared" si="70"/>
        <v>0</v>
      </c>
      <c r="S95" s="176">
        <f t="shared" si="70"/>
        <v>0</v>
      </c>
      <c r="T95" s="176">
        <f t="shared" si="70"/>
        <v>0</v>
      </c>
      <c r="U95" s="176">
        <f t="shared" si="70"/>
        <v>587037.19999999995</v>
      </c>
      <c r="V95" s="176">
        <f t="shared" si="70"/>
        <v>1962.8000000000466</v>
      </c>
      <c r="W95" s="164">
        <f t="shared" si="69"/>
        <v>99.666757215619683</v>
      </c>
      <c r="X95" s="40"/>
      <c r="Y95" s="40"/>
      <c r="Z95" s="40"/>
      <c r="AA95" s="40"/>
      <c r="AB95" s="40"/>
      <c r="AC95" s="40"/>
      <c r="AD95" s="40"/>
      <c r="AE95" s="16"/>
      <c r="AF95" s="16"/>
      <c r="AG95" s="16"/>
      <c r="AH95" s="16"/>
      <c r="AI95" s="16"/>
      <c r="AJ95" s="16"/>
    </row>
    <row r="96" spans="1:36" ht="71.25" customHeight="1">
      <c r="A96" s="39">
        <v>33</v>
      </c>
      <c r="B96" s="20">
        <v>3110</v>
      </c>
      <c r="C96" s="111" t="s">
        <v>45</v>
      </c>
      <c r="D96" s="86" t="s">
        <v>202</v>
      </c>
      <c r="E96" s="181">
        <v>589000</v>
      </c>
      <c r="F96" s="173">
        <f>G96+T96</f>
        <v>587037.19999999995</v>
      </c>
      <c r="G96" s="165">
        <v>587037.19999999995</v>
      </c>
      <c r="H96" s="185"/>
      <c r="I96" s="185"/>
      <c r="J96" s="185"/>
      <c r="K96" s="185"/>
      <c r="L96" s="173"/>
      <c r="M96" s="164"/>
      <c r="N96" s="164"/>
      <c r="O96" s="164"/>
      <c r="P96" s="164"/>
      <c r="Q96" s="164"/>
      <c r="R96" s="164"/>
      <c r="S96" s="164"/>
      <c r="T96" s="173">
        <f>H96+I96+J96+K96+L96</f>
        <v>0</v>
      </c>
      <c r="U96" s="162">
        <v>587037.19999999995</v>
      </c>
      <c r="V96" s="164">
        <f t="shared" ref="V96:V99" si="71">E96-F96</f>
        <v>1962.8000000000466</v>
      </c>
      <c r="W96" s="164">
        <f t="shared" si="69"/>
        <v>99.666757215619683</v>
      </c>
      <c r="X96" s="40"/>
      <c r="Y96" s="40"/>
      <c r="Z96" s="40"/>
      <c r="AA96" s="40"/>
      <c r="AB96" s="40"/>
      <c r="AC96" s="40"/>
      <c r="AD96" s="40"/>
      <c r="AE96" s="16"/>
      <c r="AF96" s="16"/>
      <c r="AG96" s="16"/>
      <c r="AH96" s="16"/>
      <c r="AI96" s="16"/>
      <c r="AJ96" s="16"/>
    </row>
    <row r="97" spans="1:36" ht="36" hidden="1" customHeight="1">
      <c r="A97" s="39">
        <v>32</v>
      </c>
      <c r="B97" s="20">
        <v>3132</v>
      </c>
      <c r="C97" s="111" t="s">
        <v>0</v>
      </c>
      <c r="D97" s="86" t="s">
        <v>107</v>
      </c>
      <c r="E97" s="181"/>
      <c r="F97" s="173">
        <f>G97+T97</f>
        <v>0</v>
      </c>
      <c r="G97" s="165"/>
      <c r="H97" s="193"/>
      <c r="I97" s="185"/>
      <c r="J97" s="185"/>
      <c r="K97" s="185"/>
      <c r="L97" s="173"/>
      <c r="M97" s="164"/>
      <c r="N97" s="164"/>
      <c r="O97" s="164"/>
      <c r="P97" s="164"/>
      <c r="Q97" s="164"/>
      <c r="R97" s="164"/>
      <c r="S97" s="164"/>
      <c r="T97" s="173">
        <f t="shared" ref="T97:T99" si="72">H97+I97+J97+K97</f>
        <v>0</v>
      </c>
      <c r="U97" s="162"/>
      <c r="V97" s="164">
        <f t="shared" si="71"/>
        <v>0</v>
      </c>
      <c r="W97" s="164" t="e">
        <f t="shared" si="69"/>
        <v>#DIV/0!</v>
      </c>
      <c r="X97" s="40"/>
      <c r="Y97" s="40"/>
      <c r="Z97" s="40"/>
      <c r="AA97" s="40"/>
      <c r="AB97" s="40"/>
      <c r="AC97" s="40"/>
      <c r="AD97" s="40"/>
      <c r="AE97" s="16"/>
      <c r="AF97" s="16"/>
      <c r="AG97" s="16"/>
      <c r="AH97" s="16"/>
      <c r="AI97" s="16"/>
      <c r="AJ97" s="16"/>
    </row>
    <row r="98" spans="1:36" ht="51" hidden="1" customHeight="1">
      <c r="A98" s="39">
        <v>33</v>
      </c>
      <c r="B98" s="20">
        <v>3132</v>
      </c>
      <c r="C98" s="111" t="s">
        <v>0</v>
      </c>
      <c r="D98" s="86" t="s">
        <v>108</v>
      </c>
      <c r="E98" s="181"/>
      <c r="F98" s="173">
        <f>G98+T98</f>
        <v>0</v>
      </c>
      <c r="G98" s="165"/>
      <c r="H98" s="315"/>
      <c r="I98" s="185"/>
      <c r="J98" s="185"/>
      <c r="K98" s="185"/>
      <c r="L98" s="173"/>
      <c r="M98" s="164"/>
      <c r="N98" s="164"/>
      <c r="O98" s="164"/>
      <c r="P98" s="164"/>
      <c r="Q98" s="164"/>
      <c r="R98" s="164"/>
      <c r="S98" s="164"/>
      <c r="T98" s="173">
        <f t="shared" si="72"/>
        <v>0</v>
      </c>
      <c r="U98" s="162"/>
      <c r="V98" s="164">
        <f t="shared" si="71"/>
        <v>0</v>
      </c>
      <c r="W98" s="164" t="e">
        <f t="shared" si="69"/>
        <v>#DIV/0!</v>
      </c>
      <c r="X98" s="40"/>
      <c r="Y98" s="40"/>
      <c r="Z98" s="40"/>
      <c r="AA98" s="40"/>
      <c r="AB98" s="40"/>
      <c r="AC98" s="40"/>
      <c r="AD98" s="40"/>
      <c r="AE98" s="16"/>
      <c r="AF98" s="16"/>
      <c r="AG98" s="16"/>
      <c r="AH98" s="16"/>
      <c r="AI98" s="16"/>
      <c r="AJ98" s="16"/>
    </row>
    <row r="99" spans="1:36" ht="54" hidden="1" customHeight="1">
      <c r="A99" s="39"/>
      <c r="B99" s="20">
        <v>3132</v>
      </c>
      <c r="C99" s="261" t="s">
        <v>0</v>
      </c>
      <c r="D99" s="86" t="s">
        <v>172</v>
      </c>
      <c r="E99" s="181"/>
      <c r="F99" s="173">
        <f>G99+T99</f>
        <v>0</v>
      </c>
      <c r="G99" s="165"/>
      <c r="H99" s="164"/>
      <c r="I99" s="185"/>
      <c r="J99" s="185"/>
      <c r="K99" s="185"/>
      <c r="L99" s="173"/>
      <c r="M99" s="164"/>
      <c r="N99" s="164"/>
      <c r="O99" s="164"/>
      <c r="P99" s="164"/>
      <c r="Q99" s="164"/>
      <c r="R99" s="164"/>
      <c r="S99" s="164"/>
      <c r="T99" s="173">
        <f t="shared" si="72"/>
        <v>0</v>
      </c>
      <c r="U99" s="162"/>
      <c r="V99" s="164">
        <f t="shared" si="71"/>
        <v>0</v>
      </c>
      <c r="W99" s="164" t="e">
        <f t="shared" si="69"/>
        <v>#DIV/0!</v>
      </c>
      <c r="X99" s="40"/>
      <c r="Y99" s="40"/>
      <c r="Z99" s="40"/>
      <c r="AA99" s="40"/>
      <c r="AB99" s="40"/>
      <c r="AC99" s="40"/>
      <c r="AD99" s="40"/>
      <c r="AE99" s="16"/>
      <c r="AF99" s="16"/>
      <c r="AG99" s="16"/>
      <c r="AH99" s="16"/>
      <c r="AI99" s="16"/>
      <c r="AJ99" s="16"/>
    </row>
    <row r="100" spans="1:36" ht="67.5" customHeight="1">
      <c r="A100" s="340">
        <v>34</v>
      </c>
      <c r="B100" s="64" t="s">
        <v>109</v>
      </c>
      <c r="C100" s="116" t="s">
        <v>110</v>
      </c>
      <c r="D100" s="262"/>
      <c r="E100" s="176">
        <f>E101</f>
        <v>242800</v>
      </c>
      <c r="F100" s="176">
        <f t="shared" ref="F100:W100" si="73">F101</f>
        <v>242800</v>
      </c>
      <c r="G100" s="176">
        <f t="shared" si="73"/>
        <v>242800</v>
      </c>
      <c r="H100" s="176">
        <f t="shared" si="73"/>
        <v>0</v>
      </c>
      <c r="I100" s="176">
        <f t="shared" si="73"/>
        <v>0</v>
      </c>
      <c r="J100" s="176">
        <f t="shared" si="73"/>
        <v>0</v>
      </c>
      <c r="K100" s="176">
        <f t="shared" si="73"/>
        <v>0</v>
      </c>
      <c r="L100" s="176">
        <f t="shared" si="73"/>
        <v>0</v>
      </c>
      <c r="M100" s="176">
        <f t="shared" si="73"/>
        <v>0</v>
      </c>
      <c r="N100" s="176">
        <f t="shared" si="73"/>
        <v>0</v>
      </c>
      <c r="O100" s="176">
        <f t="shared" si="73"/>
        <v>0</v>
      </c>
      <c r="P100" s="176">
        <f t="shared" si="73"/>
        <v>0</v>
      </c>
      <c r="Q100" s="176">
        <f t="shared" si="73"/>
        <v>0</v>
      </c>
      <c r="R100" s="176">
        <f t="shared" si="73"/>
        <v>0</v>
      </c>
      <c r="S100" s="176">
        <f t="shared" si="73"/>
        <v>0</v>
      </c>
      <c r="T100" s="176">
        <f t="shared" si="73"/>
        <v>0</v>
      </c>
      <c r="U100" s="176">
        <f t="shared" si="73"/>
        <v>242800</v>
      </c>
      <c r="V100" s="176">
        <f t="shared" si="73"/>
        <v>0</v>
      </c>
      <c r="W100" s="187">
        <f t="shared" si="73"/>
        <v>100</v>
      </c>
      <c r="X100" s="40"/>
      <c r="Y100" s="40"/>
      <c r="Z100" s="40"/>
      <c r="AA100" s="40"/>
      <c r="AB100" s="40"/>
      <c r="AC100" s="40"/>
      <c r="AD100" s="40"/>
      <c r="AE100" s="16"/>
      <c r="AF100" s="16"/>
      <c r="AG100" s="16"/>
      <c r="AH100" s="16"/>
      <c r="AI100" s="16"/>
      <c r="AJ100" s="16"/>
    </row>
    <row r="101" spans="1:36" ht="54.75" customHeight="1">
      <c r="A101" s="39">
        <v>35</v>
      </c>
      <c r="B101" s="20">
        <v>3110</v>
      </c>
      <c r="C101" s="261" t="s">
        <v>45</v>
      </c>
      <c r="D101" s="143" t="s">
        <v>203</v>
      </c>
      <c r="E101" s="181">
        <v>242800</v>
      </c>
      <c r="F101" s="165">
        <f>G101+T101</f>
        <v>242800</v>
      </c>
      <c r="G101" s="165">
        <v>242800</v>
      </c>
      <c r="H101" s="173"/>
      <c r="I101" s="306"/>
      <c r="J101" s="306"/>
      <c r="K101" s="306"/>
      <c r="L101" s="307"/>
      <c r="M101" s="314"/>
      <c r="N101" s="314"/>
      <c r="O101" s="314"/>
      <c r="P101" s="314"/>
      <c r="Q101" s="314"/>
      <c r="R101" s="314"/>
      <c r="S101" s="314"/>
      <c r="T101" s="173">
        <f>H101+I101+J101+K101+L101+M101+N101+O101+P101+Q101+R101+S101</f>
        <v>0</v>
      </c>
      <c r="U101" s="173">
        <v>242800</v>
      </c>
      <c r="V101" s="164">
        <f>E101-F101</f>
        <v>0</v>
      </c>
      <c r="W101" s="164">
        <f t="shared" ref="W101:W112" si="74">U101*100/E101</f>
        <v>100</v>
      </c>
      <c r="X101" s="40"/>
      <c r="Y101" s="40"/>
      <c r="Z101" s="40"/>
      <c r="AA101" s="40"/>
      <c r="AB101" s="40"/>
      <c r="AC101" s="40"/>
      <c r="AD101" s="40"/>
      <c r="AE101" s="16"/>
      <c r="AF101" s="16"/>
      <c r="AG101" s="16"/>
      <c r="AH101" s="16"/>
      <c r="AI101" s="16"/>
      <c r="AJ101" s="16"/>
    </row>
    <row r="102" spans="1:36" ht="52.5" customHeight="1">
      <c r="A102" s="337">
        <v>36</v>
      </c>
      <c r="B102" s="148" t="s">
        <v>188</v>
      </c>
      <c r="C102" s="107" t="s">
        <v>111</v>
      </c>
      <c r="D102" s="262"/>
      <c r="E102" s="180">
        <f>E103+E104</f>
        <v>55000</v>
      </c>
      <c r="F102" s="180">
        <f t="shared" ref="F102:V102" si="75">F103+F104</f>
        <v>0</v>
      </c>
      <c r="G102" s="180">
        <f t="shared" si="75"/>
        <v>0</v>
      </c>
      <c r="H102" s="180">
        <f t="shared" si="75"/>
        <v>0</v>
      </c>
      <c r="I102" s="180">
        <f t="shared" si="75"/>
        <v>0</v>
      </c>
      <c r="J102" s="180">
        <f t="shared" si="75"/>
        <v>0</v>
      </c>
      <c r="K102" s="180">
        <f t="shared" si="75"/>
        <v>0</v>
      </c>
      <c r="L102" s="180">
        <f t="shared" si="75"/>
        <v>0</v>
      </c>
      <c r="M102" s="180">
        <f t="shared" si="75"/>
        <v>0</v>
      </c>
      <c r="N102" s="180">
        <f t="shared" si="75"/>
        <v>0</v>
      </c>
      <c r="O102" s="180">
        <f t="shared" si="75"/>
        <v>0</v>
      </c>
      <c r="P102" s="180">
        <f t="shared" si="75"/>
        <v>0</v>
      </c>
      <c r="Q102" s="180">
        <f t="shared" si="75"/>
        <v>0</v>
      </c>
      <c r="R102" s="180">
        <f t="shared" si="75"/>
        <v>0</v>
      </c>
      <c r="S102" s="180">
        <f t="shared" si="75"/>
        <v>0</v>
      </c>
      <c r="T102" s="180">
        <f t="shared" si="75"/>
        <v>0</v>
      </c>
      <c r="U102" s="180">
        <f t="shared" si="75"/>
        <v>0</v>
      </c>
      <c r="V102" s="180">
        <f t="shared" si="75"/>
        <v>55000</v>
      </c>
      <c r="W102" s="164">
        <f t="shared" si="74"/>
        <v>0</v>
      </c>
      <c r="X102" s="40"/>
      <c r="Y102" s="40"/>
      <c r="Z102" s="40"/>
      <c r="AA102" s="40"/>
      <c r="AB102" s="40"/>
      <c r="AC102" s="40"/>
      <c r="AD102" s="40"/>
      <c r="AE102" s="16"/>
      <c r="AF102" s="16"/>
      <c r="AG102" s="16"/>
      <c r="AH102" s="16"/>
      <c r="AI102" s="16"/>
      <c r="AJ102" s="16"/>
    </row>
    <row r="103" spans="1:36" ht="39.75" customHeight="1">
      <c r="A103" s="39">
        <v>37</v>
      </c>
      <c r="B103" s="20">
        <v>3110</v>
      </c>
      <c r="C103" s="111" t="s">
        <v>45</v>
      </c>
      <c r="D103" s="112" t="s">
        <v>197</v>
      </c>
      <c r="E103" s="181">
        <v>55000</v>
      </c>
      <c r="F103" s="165">
        <f>G103+T103</f>
        <v>0</v>
      </c>
      <c r="G103" s="165"/>
      <c r="H103" s="185"/>
      <c r="I103" s="185"/>
      <c r="J103" s="185"/>
      <c r="K103" s="185"/>
      <c r="L103" s="173"/>
      <c r="M103" s="164"/>
      <c r="N103" s="164"/>
      <c r="O103" s="164"/>
      <c r="P103" s="164"/>
      <c r="Q103" s="164"/>
      <c r="R103" s="164"/>
      <c r="S103" s="164"/>
      <c r="T103" s="173">
        <f>H103+I103</f>
        <v>0</v>
      </c>
      <c r="U103" s="162"/>
      <c r="V103" s="164">
        <f>E103-F103</f>
        <v>55000</v>
      </c>
      <c r="W103" s="164">
        <f t="shared" si="74"/>
        <v>0</v>
      </c>
      <c r="X103" s="40"/>
      <c r="Y103" s="40"/>
      <c r="Z103" s="40"/>
      <c r="AA103" s="40"/>
      <c r="AB103" s="40"/>
      <c r="AC103" s="40"/>
      <c r="AD103" s="40"/>
      <c r="AE103" s="16"/>
      <c r="AF103" s="16"/>
      <c r="AG103" s="16"/>
      <c r="AH103" s="16"/>
      <c r="AI103" s="16"/>
      <c r="AJ103" s="16"/>
    </row>
    <row r="104" spans="1:36" ht="57" hidden="1" customHeight="1">
      <c r="A104" s="39"/>
      <c r="B104" s="20">
        <v>3132</v>
      </c>
      <c r="C104" s="111" t="s">
        <v>0</v>
      </c>
      <c r="D104" s="86" t="s">
        <v>112</v>
      </c>
      <c r="E104" s="181"/>
      <c r="F104" s="165">
        <f>G104+T104</f>
        <v>0</v>
      </c>
      <c r="G104" s="165"/>
      <c r="H104" s="185"/>
      <c r="I104" s="185"/>
      <c r="J104" s="185"/>
      <c r="K104" s="185"/>
      <c r="L104" s="173"/>
      <c r="M104" s="164"/>
      <c r="N104" s="164"/>
      <c r="O104" s="164"/>
      <c r="P104" s="164"/>
      <c r="Q104" s="164"/>
      <c r="R104" s="164"/>
      <c r="S104" s="164"/>
      <c r="T104" s="173">
        <f>H104+I104</f>
        <v>0</v>
      </c>
      <c r="U104" s="162"/>
      <c r="V104" s="164">
        <f>E104-F104</f>
        <v>0</v>
      </c>
      <c r="W104" s="164" t="e">
        <f t="shared" si="74"/>
        <v>#DIV/0!</v>
      </c>
      <c r="X104" s="40"/>
      <c r="Y104" s="40"/>
      <c r="Z104" s="40"/>
      <c r="AA104" s="40"/>
      <c r="AB104" s="40"/>
      <c r="AC104" s="40"/>
      <c r="AD104" s="40"/>
      <c r="AE104" s="16"/>
      <c r="AF104" s="16"/>
      <c r="AG104" s="16"/>
      <c r="AH104" s="16"/>
      <c r="AI104" s="16"/>
      <c r="AJ104" s="16"/>
    </row>
    <row r="105" spans="1:36" ht="83.25" customHeight="1">
      <c r="A105" s="337">
        <v>38</v>
      </c>
      <c r="B105" s="332" t="s">
        <v>187</v>
      </c>
      <c r="C105" s="82" t="s">
        <v>163</v>
      </c>
      <c r="D105" s="94"/>
      <c r="E105" s="180">
        <f>E106</f>
        <v>114450</v>
      </c>
      <c r="F105" s="180">
        <f t="shared" ref="F105:V105" si="76">F106</f>
        <v>114450</v>
      </c>
      <c r="G105" s="180">
        <f t="shared" si="76"/>
        <v>114450</v>
      </c>
      <c r="H105" s="180">
        <f t="shared" si="76"/>
        <v>0</v>
      </c>
      <c r="I105" s="180">
        <f t="shared" si="76"/>
        <v>0</v>
      </c>
      <c r="J105" s="180">
        <f t="shared" si="76"/>
        <v>0</v>
      </c>
      <c r="K105" s="180">
        <f t="shared" si="76"/>
        <v>0</v>
      </c>
      <c r="L105" s="180">
        <f t="shared" si="76"/>
        <v>0</v>
      </c>
      <c r="M105" s="180">
        <f t="shared" si="76"/>
        <v>0</v>
      </c>
      <c r="N105" s="180">
        <f t="shared" si="76"/>
        <v>0</v>
      </c>
      <c r="O105" s="180">
        <f t="shared" si="76"/>
        <v>0</v>
      </c>
      <c r="P105" s="180">
        <f t="shared" si="76"/>
        <v>0</v>
      </c>
      <c r="Q105" s="180">
        <f t="shared" si="76"/>
        <v>0</v>
      </c>
      <c r="R105" s="180">
        <f t="shared" si="76"/>
        <v>0</v>
      </c>
      <c r="S105" s="180">
        <f t="shared" si="76"/>
        <v>0</v>
      </c>
      <c r="T105" s="180">
        <f t="shared" si="76"/>
        <v>0</v>
      </c>
      <c r="U105" s="180">
        <f t="shared" si="76"/>
        <v>114450</v>
      </c>
      <c r="V105" s="180">
        <f t="shared" si="76"/>
        <v>0</v>
      </c>
      <c r="W105" s="164">
        <f t="shared" si="74"/>
        <v>100</v>
      </c>
      <c r="X105" s="40"/>
      <c r="Y105" s="40"/>
      <c r="Z105" s="40"/>
      <c r="AA105" s="40"/>
      <c r="AB105" s="40"/>
      <c r="AC105" s="40"/>
      <c r="AD105" s="40"/>
      <c r="AE105" s="16"/>
      <c r="AF105" s="16"/>
      <c r="AG105" s="16"/>
      <c r="AH105" s="16"/>
      <c r="AI105" s="16"/>
      <c r="AJ105" s="16"/>
    </row>
    <row r="106" spans="1:36" ht="108" customHeight="1">
      <c r="A106" s="39">
        <v>39</v>
      </c>
      <c r="B106" s="20">
        <v>3110</v>
      </c>
      <c r="C106" s="111" t="s">
        <v>45</v>
      </c>
      <c r="D106" s="143" t="s">
        <v>193</v>
      </c>
      <c r="E106" s="186">
        <v>114450</v>
      </c>
      <c r="F106" s="165">
        <f>G106+T106</f>
        <v>114450</v>
      </c>
      <c r="G106" s="165">
        <v>114450</v>
      </c>
      <c r="H106" s="185"/>
      <c r="I106" s="185"/>
      <c r="J106" s="185"/>
      <c r="K106" s="185"/>
      <c r="L106" s="173"/>
      <c r="M106" s="164"/>
      <c r="N106" s="164"/>
      <c r="O106" s="164"/>
      <c r="P106" s="164"/>
      <c r="Q106" s="164"/>
      <c r="R106" s="164"/>
      <c r="S106" s="164"/>
      <c r="T106" s="173">
        <f>H106+I106+J106+K106+L106+M106</f>
        <v>0</v>
      </c>
      <c r="U106" s="162">
        <v>114450</v>
      </c>
      <c r="V106" s="164">
        <f>E106-F106</f>
        <v>0</v>
      </c>
      <c r="W106" s="164">
        <f t="shared" si="74"/>
        <v>100</v>
      </c>
      <c r="X106" s="40"/>
      <c r="Y106" s="40"/>
      <c r="Z106" s="40"/>
      <c r="AA106" s="40"/>
      <c r="AB106" s="40"/>
      <c r="AC106" s="40"/>
      <c r="AD106" s="40"/>
      <c r="AE106" s="16"/>
      <c r="AF106" s="16"/>
      <c r="AG106" s="16"/>
      <c r="AH106" s="16"/>
      <c r="AI106" s="16"/>
      <c r="AJ106" s="16"/>
    </row>
    <row r="107" spans="1:36" ht="111.75" hidden="1" customHeight="1">
      <c r="A107" s="340">
        <v>40</v>
      </c>
      <c r="B107" s="64" t="s">
        <v>186</v>
      </c>
      <c r="C107" s="116" t="s">
        <v>113</v>
      </c>
      <c r="D107" s="263"/>
      <c r="E107" s="176">
        <f>E108+E109</f>
        <v>0</v>
      </c>
      <c r="F107" s="176">
        <f t="shared" ref="F107:U107" si="77">F108+F109</f>
        <v>0</v>
      </c>
      <c r="G107" s="176">
        <f t="shared" si="77"/>
        <v>0</v>
      </c>
      <c r="H107" s="176">
        <f t="shared" si="77"/>
        <v>0</v>
      </c>
      <c r="I107" s="176">
        <f t="shared" si="77"/>
        <v>0</v>
      </c>
      <c r="J107" s="176">
        <f t="shared" si="77"/>
        <v>0</v>
      </c>
      <c r="K107" s="176">
        <f t="shared" si="77"/>
        <v>0</v>
      </c>
      <c r="L107" s="176">
        <f t="shared" si="77"/>
        <v>0</v>
      </c>
      <c r="M107" s="176">
        <f t="shared" si="77"/>
        <v>0</v>
      </c>
      <c r="N107" s="176">
        <f t="shared" si="77"/>
        <v>0</v>
      </c>
      <c r="O107" s="176">
        <f t="shared" si="77"/>
        <v>0</v>
      </c>
      <c r="P107" s="176">
        <f t="shared" si="77"/>
        <v>0</v>
      </c>
      <c r="Q107" s="176">
        <f t="shared" si="77"/>
        <v>0</v>
      </c>
      <c r="R107" s="176">
        <f t="shared" si="77"/>
        <v>0</v>
      </c>
      <c r="S107" s="176">
        <f t="shared" si="77"/>
        <v>0</v>
      </c>
      <c r="T107" s="176">
        <f t="shared" si="77"/>
        <v>0</v>
      </c>
      <c r="U107" s="176">
        <f t="shared" si="77"/>
        <v>0</v>
      </c>
      <c r="V107" s="176">
        <f>V108+V109</f>
        <v>0</v>
      </c>
      <c r="W107" s="164" t="e">
        <f t="shared" si="74"/>
        <v>#DIV/0!</v>
      </c>
      <c r="X107" s="40"/>
      <c r="Y107" s="40"/>
      <c r="Z107" s="40"/>
      <c r="AA107" s="40"/>
      <c r="AB107" s="40"/>
      <c r="AC107" s="40"/>
      <c r="AD107" s="40"/>
      <c r="AE107" s="16"/>
      <c r="AF107" s="16"/>
      <c r="AG107" s="16"/>
      <c r="AH107" s="16"/>
      <c r="AI107" s="16"/>
      <c r="AJ107" s="16"/>
    </row>
    <row r="108" spans="1:36" ht="87.75" hidden="1" customHeight="1">
      <c r="A108" s="39">
        <v>41</v>
      </c>
      <c r="B108" s="20">
        <v>3110</v>
      </c>
      <c r="C108" s="111" t="s">
        <v>45</v>
      </c>
      <c r="D108" s="86" t="s">
        <v>114</v>
      </c>
      <c r="E108" s="181"/>
      <c r="F108" s="165">
        <f>G108+T108</f>
        <v>0</v>
      </c>
      <c r="G108" s="165"/>
      <c r="H108" s="185"/>
      <c r="I108" s="185"/>
      <c r="J108" s="185"/>
      <c r="K108" s="185"/>
      <c r="L108" s="173"/>
      <c r="M108" s="164"/>
      <c r="N108" s="164"/>
      <c r="O108" s="164"/>
      <c r="P108" s="164"/>
      <c r="Q108" s="164"/>
      <c r="R108" s="164"/>
      <c r="S108" s="164"/>
      <c r="T108" s="173">
        <f>H108+I108+J108+K108+L108+M108+N108+O108+P108+Q108+R108+S108</f>
        <v>0</v>
      </c>
      <c r="U108" s="162"/>
      <c r="V108" s="164">
        <f>E108-F108</f>
        <v>0</v>
      </c>
      <c r="W108" s="164" t="e">
        <f t="shared" si="74"/>
        <v>#DIV/0!</v>
      </c>
      <c r="X108" s="40"/>
      <c r="Y108" s="40"/>
      <c r="Z108" s="40"/>
      <c r="AA108" s="40"/>
      <c r="AB108" s="40"/>
      <c r="AC108" s="40"/>
      <c r="AD108" s="40"/>
      <c r="AE108" s="16"/>
      <c r="AF108" s="16"/>
      <c r="AG108" s="16"/>
      <c r="AH108" s="16"/>
      <c r="AI108" s="16"/>
      <c r="AJ108" s="16"/>
    </row>
    <row r="109" spans="1:36" ht="59.25" hidden="1" customHeight="1">
      <c r="A109" s="39"/>
      <c r="B109" s="20"/>
      <c r="C109" s="19"/>
      <c r="D109" s="113"/>
      <c r="E109" s="181"/>
      <c r="F109" s="165">
        <f>G109+T109</f>
        <v>0</v>
      </c>
      <c r="G109" s="165"/>
      <c r="H109" s="185"/>
      <c r="I109" s="185"/>
      <c r="J109" s="185"/>
      <c r="K109" s="185"/>
      <c r="L109" s="173"/>
      <c r="M109" s="164"/>
      <c r="N109" s="164"/>
      <c r="O109" s="164"/>
      <c r="P109" s="164"/>
      <c r="Q109" s="164"/>
      <c r="R109" s="164"/>
      <c r="S109" s="164"/>
      <c r="T109" s="173">
        <f>H109+I109+J109+K109+L109+M109+N109+O109+P109+Q109+R109+S109</f>
        <v>0</v>
      </c>
      <c r="U109" s="162"/>
      <c r="V109" s="164">
        <f>E109-F109</f>
        <v>0</v>
      </c>
      <c r="W109" s="164" t="e">
        <f t="shared" si="74"/>
        <v>#DIV/0!</v>
      </c>
      <c r="X109" s="40"/>
      <c r="Y109" s="40"/>
      <c r="Z109" s="40"/>
      <c r="AA109" s="40"/>
      <c r="AB109" s="40"/>
      <c r="AC109" s="40"/>
      <c r="AD109" s="40"/>
      <c r="AE109" s="16"/>
      <c r="AF109" s="16"/>
      <c r="AG109" s="16"/>
      <c r="AH109" s="16"/>
      <c r="AI109" s="16"/>
      <c r="AJ109" s="16"/>
    </row>
    <row r="110" spans="1:36" ht="61.5" customHeight="1">
      <c r="A110" s="337">
        <v>40</v>
      </c>
      <c r="B110" s="148" t="s">
        <v>185</v>
      </c>
      <c r="C110" s="242" t="s">
        <v>70</v>
      </c>
      <c r="D110" s="240"/>
      <c r="E110" s="180">
        <f>E111+E112</f>
        <v>130700</v>
      </c>
      <c r="F110" s="180">
        <f t="shared" ref="F110:V110" si="78">F111+F112</f>
        <v>126450</v>
      </c>
      <c r="G110" s="180">
        <f t="shared" si="78"/>
        <v>126450</v>
      </c>
      <c r="H110" s="180">
        <f t="shared" si="78"/>
        <v>0</v>
      </c>
      <c r="I110" s="180">
        <f t="shared" si="78"/>
        <v>0</v>
      </c>
      <c r="J110" s="180">
        <f t="shared" si="78"/>
        <v>0</v>
      </c>
      <c r="K110" s="180">
        <f t="shared" si="78"/>
        <v>0</v>
      </c>
      <c r="L110" s="180">
        <f t="shared" si="78"/>
        <v>0</v>
      </c>
      <c r="M110" s="180">
        <f t="shared" si="78"/>
        <v>0</v>
      </c>
      <c r="N110" s="180">
        <f t="shared" si="78"/>
        <v>0</v>
      </c>
      <c r="O110" s="180">
        <f t="shared" si="78"/>
        <v>0</v>
      </c>
      <c r="P110" s="180">
        <f t="shared" si="78"/>
        <v>0</v>
      </c>
      <c r="Q110" s="180">
        <f t="shared" si="78"/>
        <v>0</v>
      </c>
      <c r="R110" s="180">
        <f t="shared" si="78"/>
        <v>0</v>
      </c>
      <c r="S110" s="180">
        <f t="shared" si="78"/>
        <v>0</v>
      </c>
      <c r="T110" s="180">
        <f t="shared" si="78"/>
        <v>0</v>
      </c>
      <c r="U110" s="180">
        <f t="shared" si="78"/>
        <v>126450</v>
      </c>
      <c r="V110" s="180">
        <f t="shared" si="78"/>
        <v>4250</v>
      </c>
      <c r="W110" s="164">
        <f t="shared" si="74"/>
        <v>96.748278500382554</v>
      </c>
      <c r="X110" s="40"/>
      <c r="Y110" s="40"/>
      <c r="Z110" s="40"/>
      <c r="AA110" s="40"/>
      <c r="AB110" s="40"/>
      <c r="AC110" s="40"/>
      <c r="AD110" s="40"/>
      <c r="AE110" s="16"/>
      <c r="AF110" s="16"/>
      <c r="AG110" s="16"/>
      <c r="AH110" s="16"/>
      <c r="AI110" s="16"/>
      <c r="AJ110" s="16"/>
    </row>
    <row r="111" spans="1:36" ht="66.75" customHeight="1">
      <c r="A111" s="39">
        <v>41</v>
      </c>
      <c r="B111" s="20">
        <v>3110</v>
      </c>
      <c r="C111" s="111" t="s">
        <v>45</v>
      </c>
      <c r="D111" s="238" t="s">
        <v>79</v>
      </c>
      <c r="E111" s="181">
        <v>130700</v>
      </c>
      <c r="F111" s="165">
        <f>G111+T111</f>
        <v>126450</v>
      </c>
      <c r="G111" s="165">
        <v>126450</v>
      </c>
      <c r="H111" s="185"/>
      <c r="I111" s="185"/>
      <c r="J111" s="185"/>
      <c r="K111" s="185"/>
      <c r="L111" s="173"/>
      <c r="M111" s="164"/>
      <c r="N111" s="164"/>
      <c r="O111" s="164"/>
      <c r="P111" s="164"/>
      <c r="Q111" s="164"/>
      <c r="R111" s="164"/>
      <c r="S111" s="164"/>
      <c r="T111" s="173">
        <f>H111+I111+J111+K111+L111</f>
        <v>0</v>
      </c>
      <c r="U111" s="173">
        <v>126450</v>
      </c>
      <c r="V111" s="164">
        <f t="shared" ref="V111:V112" si="79">E111-F111</f>
        <v>4250</v>
      </c>
      <c r="W111" s="164">
        <f t="shared" si="74"/>
        <v>96.748278500382554</v>
      </c>
      <c r="X111" s="40"/>
      <c r="Y111" s="40"/>
      <c r="Z111" s="40"/>
      <c r="AA111" s="40"/>
      <c r="AB111" s="40"/>
      <c r="AC111" s="40"/>
      <c r="AD111" s="40"/>
      <c r="AE111" s="16"/>
      <c r="AF111" s="16"/>
      <c r="AG111" s="16"/>
      <c r="AH111" s="16"/>
      <c r="AI111" s="16"/>
      <c r="AJ111" s="16"/>
    </row>
    <row r="112" spans="1:36" ht="74.25" hidden="1" customHeight="1">
      <c r="A112" s="39"/>
      <c r="B112" s="20">
        <v>3110</v>
      </c>
      <c r="C112" s="111" t="s">
        <v>45</v>
      </c>
      <c r="D112" s="238" t="s">
        <v>156</v>
      </c>
      <c r="E112" s="181"/>
      <c r="F112" s="165">
        <f>G112+T112</f>
        <v>0</v>
      </c>
      <c r="G112" s="165"/>
      <c r="H112" s="185"/>
      <c r="I112" s="185"/>
      <c r="J112" s="185"/>
      <c r="K112" s="185"/>
      <c r="L112" s="173"/>
      <c r="M112" s="164"/>
      <c r="N112" s="164"/>
      <c r="O112" s="164"/>
      <c r="P112" s="164"/>
      <c r="Q112" s="164"/>
      <c r="R112" s="164"/>
      <c r="S112" s="164"/>
      <c r="T112" s="173">
        <f>H112+I112+J112+K112+L112</f>
        <v>0</v>
      </c>
      <c r="U112" s="162"/>
      <c r="V112" s="164">
        <f t="shared" si="79"/>
        <v>0</v>
      </c>
      <c r="W112" s="164" t="e">
        <f t="shared" si="74"/>
        <v>#DIV/0!</v>
      </c>
      <c r="X112" s="40"/>
      <c r="Y112" s="40"/>
      <c r="Z112" s="40"/>
      <c r="AA112" s="40"/>
      <c r="AB112" s="40"/>
      <c r="AC112" s="40"/>
      <c r="AD112" s="40"/>
      <c r="AE112" s="16"/>
      <c r="AF112" s="16"/>
      <c r="AG112" s="16"/>
      <c r="AH112" s="16"/>
      <c r="AI112" s="16"/>
      <c r="AJ112" s="16"/>
    </row>
    <row r="113" spans="1:36" ht="59.25" hidden="1" customHeight="1">
      <c r="A113" s="337"/>
      <c r="B113" s="91">
        <v>617640</v>
      </c>
      <c r="C113" s="233" t="s">
        <v>36</v>
      </c>
      <c r="D113" s="100"/>
      <c r="E113" s="180">
        <f>E114</f>
        <v>0</v>
      </c>
      <c r="F113" s="180">
        <f t="shared" ref="F113:W113" si="80">F114</f>
        <v>0</v>
      </c>
      <c r="G113" s="180">
        <f t="shared" si="80"/>
        <v>0</v>
      </c>
      <c r="H113" s="180">
        <f t="shared" si="80"/>
        <v>0</v>
      </c>
      <c r="I113" s="180">
        <f t="shared" si="80"/>
        <v>0</v>
      </c>
      <c r="J113" s="180">
        <f t="shared" si="80"/>
        <v>0</v>
      </c>
      <c r="K113" s="180">
        <f t="shared" si="80"/>
        <v>0</v>
      </c>
      <c r="L113" s="180">
        <f t="shared" si="80"/>
        <v>0</v>
      </c>
      <c r="M113" s="180">
        <f t="shared" si="80"/>
        <v>0</v>
      </c>
      <c r="N113" s="180">
        <f t="shared" si="80"/>
        <v>0</v>
      </c>
      <c r="O113" s="180">
        <f t="shared" si="80"/>
        <v>0</v>
      </c>
      <c r="P113" s="180">
        <f t="shared" si="80"/>
        <v>0</v>
      </c>
      <c r="Q113" s="180">
        <f t="shared" si="80"/>
        <v>0</v>
      </c>
      <c r="R113" s="180">
        <f t="shared" si="80"/>
        <v>0</v>
      </c>
      <c r="S113" s="180">
        <f t="shared" si="80"/>
        <v>0</v>
      </c>
      <c r="T113" s="180">
        <f t="shared" si="80"/>
        <v>0</v>
      </c>
      <c r="U113" s="180">
        <f t="shared" si="80"/>
        <v>0</v>
      </c>
      <c r="V113" s="180">
        <f t="shared" si="80"/>
        <v>0</v>
      </c>
      <c r="W113" s="187" t="e">
        <f t="shared" si="80"/>
        <v>#DIV/0!</v>
      </c>
      <c r="X113" s="40"/>
      <c r="Y113" s="40"/>
      <c r="Z113" s="40"/>
      <c r="AA113" s="40"/>
      <c r="AB113" s="40"/>
      <c r="AC113" s="40"/>
      <c r="AD113" s="40"/>
      <c r="AE113" s="16"/>
      <c r="AF113" s="16"/>
      <c r="AG113" s="16"/>
      <c r="AH113" s="16"/>
      <c r="AI113" s="16"/>
      <c r="AJ113" s="16"/>
    </row>
    <row r="114" spans="1:36" ht="186.75" hidden="1" customHeight="1">
      <c r="A114" s="39"/>
      <c r="B114" s="20">
        <v>3132</v>
      </c>
      <c r="C114" s="19" t="s">
        <v>0</v>
      </c>
      <c r="D114" s="113"/>
      <c r="E114" s="181"/>
      <c r="F114" s="165">
        <f t="shared" ref="F114:F133" si="81">G114+T114</f>
        <v>0</v>
      </c>
      <c r="G114" s="165"/>
      <c r="H114" s="185"/>
      <c r="I114" s="185"/>
      <c r="J114" s="185"/>
      <c r="K114" s="185"/>
      <c r="L114" s="173"/>
      <c r="M114" s="164"/>
      <c r="N114" s="164"/>
      <c r="O114" s="164"/>
      <c r="P114" s="164"/>
      <c r="Q114" s="164"/>
      <c r="R114" s="164"/>
      <c r="S114" s="164"/>
      <c r="T114" s="173">
        <f t="shared" ref="T114:T133" si="82">H114+I114+J114+K114+L114+M114+N114+O114+P114+Q114</f>
        <v>0</v>
      </c>
      <c r="U114" s="162"/>
      <c r="V114" s="164">
        <f>E114-F114</f>
        <v>0</v>
      </c>
      <c r="W114" s="164" t="e">
        <f>U116*100/E114</f>
        <v>#DIV/0!</v>
      </c>
      <c r="X114" s="40"/>
      <c r="Y114" s="40"/>
      <c r="Z114" s="40"/>
      <c r="AA114" s="40"/>
      <c r="AB114" s="40"/>
      <c r="AC114" s="40"/>
      <c r="AD114" s="40"/>
      <c r="AE114" s="16"/>
      <c r="AF114" s="16"/>
      <c r="AG114" s="16"/>
      <c r="AH114" s="16"/>
      <c r="AI114" s="16"/>
      <c r="AJ114" s="16"/>
    </row>
    <row r="115" spans="1:36" ht="0.75" hidden="1" customHeight="1">
      <c r="A115" s="39"/>
      <c r="B115" s="20"/>
      <c r="C115" s="19"/>
      <c r="D115" s="93"/>
      <c r="E115" s="181"/>
      <c r="F115" s="182">
        <f t="shared" si="81"/>
        <v>0</v>
      </c>
      <c r="G115" s="182"/>
      <c r="H115" s="316"/>
      <c r="I115" s="306"/>
      <c r="J115" s="306"/>
      <c r="K115" s="306"/>
      <c r="L115" s="307"/>
      <c r="M115" s="314"/>
      <c r="N115" s="314"/>
      <c r="O115" s="314"/>
      <c r="P115" s="314"/>
      <c r="Q115" s="314"/>
      <c r="R115" s="314"/>
      <c r="S115" s="314"/>
      <c r="T115" s="173">
        <f t="shared" si="82"/>
        <v>0</v>
      </c>
      <c r="U115" s="173"/>
      <c r="V115" s="183">
        <f>E115-F115</f>
        <v>0</v>
      </c>
      <c r="W115" s="164" t="e">
        <f t="shared" ref="W115:W137" si="83">U115*100/E115</f>
        <v>#DIV/0!</v>
      </c>
      <c r="X115" s="40"/>
      <c r="Y115" s="40"/>
      <c r="Z115" s="40"/>
      <c r="AA115" s="40"/>
      <c r="AB115" s="40"/>
      <c r="AC115" s="40"/>
      <c r="AD115" s="40"/>
      <c r="AE115" s="16"/>
      <c r="AF115" s="16"/>
      <c r="AG115" s="16"/>
      <c r="AH115" s="16"/>
      <c r="AI115" s="16"/>
      <c r="AJ115" s="16"/>
    </row>
    <row r="116" spans="1:36" ht="61.5" hidden="1" customHeight="1">
      <c r="A116" s="39"/>
      <c r="B116" s="81"/>
      <c r="C116" s="217"/>
      <c r="D116" s="218"/>
      <c r="E116" s="180"/>
      <c r="F116" s="220">
        <f t="shared" si="81"/>
        <v>0</v>
      </c>
      <c r="G116" s="317"/>
      <c r="H116" s="318"/>
      <c r="I116" s="319"/>
      <c r="J116" s="319"/>
      <c r="K116" s="319"/>
      <c r="L116" s="320"/>
      <c r="M116" s="320"/>
      <c r="N116" s="320"/>
      <c r="O116" s="320"/>
      <c r="P116" s="320"/>
      <c r="Q116" s="320"/>
      <c r="R116" s="320"/>
      <c r="S116" s="320"/>
      <c r="T116" s="201">
        <f>T117</f>
        <v>0</v>
      </c>
      <c r="U116" s="201"/>
      <c r="V116" s="220">
        <f>E116-F116</f>
        <v>0</v>
      </c>
      <c r="W116" s="164" t="e">
        <f t="shared" si="83"/>
        <v>#DIV/0!</v>
      </c>
      <c r="X116" s="40"/>
      <c r="Y116" s="40"/>
      <c r="Z116" s="40"/>
      <c r="AA116" s="40"/>
      <c r="AB116" s="40"/>
      <c r="AC116" s="40"/>
      <c r="AD116" s="40"/>
      <c r="AE116" s="16"/>
      <c r="AF116" s="16"/>
      <c r="AG116" s="16"/>
      <c r="AH116" s="16"/>
      <c r="AI116" s="16"/>
      <c r="AJ116" s="16"/>
    </row>
    <row r="117" spans="1:36" ht="63.75" hidden="1" customHeight="1">
      <c r="A117" s="39"/>
      <c r="B117" s="20"/>
      <c r="C117" s="213"/>
      <c r="D117" s="212"/>
      <c r="E117" s="181"/>
      <c r="F117" s="182">
        <f t="shared" si="81"/>
        <v>0</v>
      </c>
      <c r="G117" s="182"/>
      <c r="H117" s="185"/>
      <c r="I117" s="185"/>
      <c r="J117" s="306"/>
      <c r="K117" s="306"/>
      <c r="L117" s="307"/>
      <c r="M117" s="314"/>
      <c r="N117" s="314"/>
      <c r="O117" s="314"/>
      <c r="P117" s="314"/>
      <c r="Q117" s="314"/>
      <c r="R117" s="314"/>
      <c r="S117" s="314"/>
      <c r="T117" s="173">
        <f t="shared" si="82"/>
        <v>0</v>
      </c>
      <c r="U117" s="173"/>
      <c r="V117" s="183">
        <f>E117-F117</f>
        <v>0</v>
      </c>
      <c r="W117" s="164" t="e">
        <f t="shared" si="83"/>
        <v>#DIV/0!</v>
      </c>
      <c r="X117" s="40"/>
      <c r="Y117" s="40"/>
      <c r="Z117" s="40"/>
      <c r="AA117" s="40"/>
      <c r="AB117" s="40"/>
      <c r="AC117" s="40"/>
      <c r="AD117" s="40"/>
      <c r="AE117" s="16"/>
      <c r="AF117" s="16"/>
      <c r="AG117" s="16"/>
      <c r="AH117" s="16"/>
      <c r="AI117" s="16"/>
      <c r="AJ117" s="16"/>
    </row>
    <row r="118" spans="1:36" ht="108.75" customHeight="1">
      <c r="A118" s="336">
        <v>42</v>
      </c>
      <c r="B118" s="122" t="s">
        <v>25</v>
      </c>
      <c r="C118" s="202" t="s">
        <v>115</v>
      </c>
      <c r="D118" s="124"/>
      <c r="E118" s="175">
        <f>E119+E122</f>
        <v>25000</v>
      </c>
      <c r="F118" s="175">
        <f t="shared" ref="F118:V118" si="84">F119+F122</f>
        <v>0</v>
      </c>
      <c r="G118" s="175">
        <f t="shared" si="84"/>
        <v>0</v>
      </c>
      <c r="H118" s="175">
        <f t="shared" si="84"/>
        <v>0</v>
      </c>
      <c r="I118" s="175">
        <f t="shared" si="84"/>
        <v>0</v>
      </c>
      <c r="J118" s="175">
        <f t="shared" si="84"/>
        <v>0</v>
      </c>
      <c r="K118" s="175">
        <f t="shared" si="84"/>
        <v>0</v>
      </c>
      <c r="L118" s="175">
        <f t="shared" si="84"/>
        <v>0</v>
      </c>
      <c r="M118" s="175">
        <f t="shared" si="84"/>
        <v>0</v>
      </c>
      <c r="N118" s="175">
        <f t="shared" si="84"/>
        <v>0</v>
      </c>
      <c r="O118" s="175">
        <f t="shared" si="84"/>
        <v>0</v>
      </c>
      <c r="P118" s="175">
        <f t="shared" si="84"/>
        <v>0</v>
      </c>
      <c r="Q118" s="175">
        <f t="shared" si="84"/>
        <v>0</v>
      </c>
      <c r="R118" s="175">
        <f t="shared" si="84"/>
        <v>0</v>
      </c>
      <c r="S118" s="175">
        <f t="shared" si="84"/>
        <v>0</v>
      </c>
      <c r="T118" s="175">
        <f t="shared" si="84"/>
        <v>0</v>
      </c>
      <c r="U118" s="175">
        <f t="shared" si="84"/>
        <v>0</v>
      </c>
      <c r="V118" s="175">
        <f t="shared" si="84"/>
        <v>25000</v>
      </c>
      <c r="W118" s="164">
        <f t="shared" si="83"/>
        <v>0</v>
      </c>
      <c r="X118" s="40"/>
      <c r="Y118" s="40"/>
      <c r="Z118" s="40"/>
      <c r="AA118" s="40"/>
      <c r="AB118" s="40"/>
      <c r="AC118" s="40"/>
      <c r="AD118" s="40"/>
      <c r="AE118" s="16"/>
      <c r="AF118" s="16"/>
      <c r="AG118" s="16"/>
      <c r="AH118" s="16"/>
      <c r="AI118" s="16"/>
      <c r="AJ118" s="16"/>
    </row>
    <row r="119" spans="1:36" ht="92.25" hidden="1" customHeight="1">
      <c r="A119" s="337"/>
      <c r="B119" s="148" t="s">
        <v>116</v>
      </c>
      <c r="C119" s="264" t="s">
        <v>117</v>
      </c>
      <c r="D119" s="240"/>
      <c r="E119" s="180">
        <f>E120+E121</f>
        <v>0</v>
      </c>
      <c r="F119" s="180">
        <f t="shared" ref="F119:V119" si="85">F120+F121</f>
        <v>0</v>
      </c>
      <c r="G119" s="180">
        <f t="shared" si="85"/>
        <v>0</v>
      </c>
      <c r="H119" s="180">
        <f t="shared" si="85"/>
        <v>0</v>
      </c>
      <c r="I119" s="180">
        <f t="shared" si="85"/>
        <v>0</v>
      </c>
      <c r="J119" s="180">
        <f t="shared" si="85"/>
        <v>0</v>
      </c>
      <c r="K119" s="180">
        <f t="shared" si="85"/>
        <v>0</v>
      </c>
      <c r="L119" s="180">
        <f t="shared" si="85"/>
        <v>0</v>
      </c>
      <c r="M119" s="180">
        <f t="shared" si="85"/>
        <v>0</v>
      </c>
      <c r="N119" s="180">
        <f t="shared" si="85"/>
        <v>0</v>
      </c>
      <c r="O119" s="180">
        <f t="shared" si="85"/>
        <v>0</v>
      </c>
      <c r="P119" s="180">
        <f t="shared" si="85"/>
        <v>0</v>
      </c>
      <c r="Q119" s="180">
        <f t="shared" si="85"/>
        <v>0</v>
      </c>
      <c r="R119" s="180">
        <f t="shared" si="85"/>
        <v>0</v>
      </c>
      <c r="S119" s="180">
        <f t="shared" si="85"/>
        <v>0</v>
      </c>
      <c r="T119" s="180">
        <f t="shared" si="85"/>
        <v>0</v>
      </c>
      <c r="U119" s="180">
        <f t="shared" si="85"/>
        <v>0</v>
      </c>
      <c r="V119" s="180">
        <f t="shared" si="85"/>
        <v>0</v>
      </c>
      <c r="W119" s="164" t="e">
        <f t="shared" si="83"/>
        <v>#DIV/0!</v>
      </c>
      <c r="X119" s="40"/>
      <c r="Y119" s="40"/>
      <c r="Z119" s="40"/>
      <c r="AA119" s="40"/>
      <c r="AB119" s="40"/>
      <c r="AC119" s="40"/>
      <c r="AD119" s="40"/>
      <c r="AE119" s="16"/>
      <c r="AF119" s="16"/>
      <c r="AG119" s="16"/>
      <c r="AH119" s="16"/>
      <c r="AI119" s="16"/>
      <c r="AJ119" s="16"/>
    </row>
    <row r="120" spans="1:36" ht="82.5" hidden="1" customHeight="1">
      <c r="A120" s="136"/>
      <c r="B120" s="153" t="s">
        <v>10</v>
      </c>
      <c r="C120" s="111" t="s">
        <v>0</v>
      </c>
      <c r="D120" s="241" t="s">
        <v>85</v>
      </c>
      <c r="E120" s="186"/>
      <c r="F120" s="186">
        <f>G120+T120</f>
        <v>0</v>
      </c>
      <c r="G120" s="187"/>
      <c r="H120" s="187"/>
      <c r="I120" s="187"/>
      <c r="J120" s="187"/>
      <c r="K120" s="187"/>
      <c r="L120" s="187"/>
      <c r="M120" s="187"/>
      <c r="N120" s="187"/>
      <c r="O120" s="187"/>
      <c r="P120" s="187"/>
      <c r="Q120" s="187"/>
      <c r="R120" s="187"/>
      <c r="S120" s="187"/>
      <c r="T120" s="187">
        <f>H120+I120</f>
        <v>0</v>
      </c>
      <c r="U120" s="187"/>
      <c r="V120" s="186">
        <f>E120-F120</f>
        <v>0</v>
      </c>
      <c r="W120" s="164" t="e">
        <f t="shared" si="83"/>
        <v>#DIV/0!</v>
      </c>
      <c r="X120" s="40"/>
      <c r="Y120" s="40"/>
      <c r="Z120" s="40"/>
      <c r="AA120" s="40"/>
      <c r="AB120" s="40"/>
      <c r="AC120" s="40"/>
      <c r="AD120" s="40"/>
      <c r="AE120" s="16"/>
      <c r="AF120" s="16"/>
      <c r="AG120" s="16"/>
      <c r="AH120" s="16"/>
      <c r="AI120" s="16"/>
      <c r="AJ120" s="16"/>
    </row>
    <row r="121" spans="1:36" ht="81" hidden="1" customHeight="1">
      <c r="A121" s="136"/>
      <c r="B121" s="153" t="s">
        <v>10</v>
      </c>
      <c r="C121" s="111" t="s">
        <v>0</v>
      </c>
      <c r="D121" s="265" t="s">
        <v>118</v>
      </c>
      <c r="E121" s="186"/>
      <c r="F121" s="186">
        <f t="shared" ref="F121" si="86">G121+T121</f>
        <v>0</v>
      </c>
      <c r="G121" s="187"/>
      <c r="H121" s="187"/>
      <c r="I121" s="187"/>
      <c r="J121" s="187"/>
      <c r="K121" s="187"/>
      <c r="L121" s="187"/>
      <c r="M121" s="187"/>
      <c r="N121" s="187"/>
      <c r="O121" s="187"/>
      <c r="P121" s="187"/>
      <c r="Q121" s="187"/>
      <c r="R121" s="187"/>
      <c r="S121" s="187"/>
      <c r="T121" s="187">
        <f t="shared" ref="T121" si="87">H121+I121</f>
        <v>0</v>
      </c>
      <c r="U121" s="187"/>
      <c r="V121" s="186">
        <f>E121-F121</f>
        <v>0</v>
      </c>
      <c r="W121" s="164" t="e">
        <f t="shared" si="83"/>
        <v>#DIV/0!</v>
      </c>
      <c r="X121" s="40"/>
      <c r="Y121" s="40"/>
      <c r="Z121" s="40"/>
      <c r="AA121" s="40"/>
      <c r="AB121" s="40"/>
      <c r="AC121" s="40"/>
      <c r="AD121" s="40"/>
      <c r="AE121" s="16"/>
      <c r="AF121" s="16"/>
      <c r="AG121" s="16"/>
      <c r="AH121" s="16"/>
      <c r="AI121" s="16"/>
      <c r="AJ121" s="16"/>
    </row>
    <row r="122" spans="1:36" ht="53.25" customHeight="1">
      <c r="A122" s="337">
        <v>43</v>
      </c>
      <c r="B122" s="148" t="s">
        <v>72</v>
      </c>
      <c r="C122" s="217" t="s">
        <v>70</v>
      </c>
      <c r="D122" s="221"/>
      <c r="E122" s="180">
        <f>E123</f>
        <v>25000</v>
      </c>
      <c r="F122" s="180">
        <f t="shared" ref="F122:Q122" si="88">F123</f>
        <v>0</v>
      </c>
      <c r="G122" s="180">
        <f t="shared" si="88"/>
        <v>0</v>
      </c>
      <c r="H122" s="180">
        <f t="shared" si="88"/>
        <v>0</v>
      </c>
      <c r="I122" s="180">
        <f t="shared" si="88"/>
        <v>0</v>
      </c>
      <c r="J122" s="180">
        <f t="shared" si="88"/>
        <v>0</v>
      </c>
      <c r="K122" s="180">
        <f t="shared" si="88"/>
        <v>0</v>
      </c>
      <c r="L122" s="180">
        <f t="shared" si="88"/>
        <v>0</v>
      </c>
      <c r="M122" s="180">
        <f t="shared" si="88"/>
        <v>0</v>
      </c>
      <c r="N122" s="180">
        <f t="shared" si="88"/>
        <v>0</v>
      </c>
      <c r="O122" s="180">
        <f t="shared" si="88"/>
        <v>0</v>
      </c>
      <c r="P122" s="180">
        <f t="shared" si="88"/>
        <v>0</v>
      </c>
      <c r="Q122" s="180">
        <f t="shared" si="88"/>
        <v>0</v>
      </c>
      <c r="R122" s="180"/>
      <c r="S122" s="180"/>
      <c r="T122" s="180">
        <f>T123</f>
        <v>0</v>
      </c>
      <c r="U122" s="180">
        <f>U123</f>
        <v>0</v>
      </c>
      <c r="V122" s="180">
        <f>V123</f>
        <v>25000</v>
      </c>
      <c r="W122" s="164">
        <f t="shared" si="83"/>
        <v>0</v>
      </c>
      <c r="X122" s="40"/>
      <c r="Y122" s="40"/>
      <c r="Z122" s="40"/>
      <c r="AA122" s="40"/>
      <c r="AB122" s="40"/>
      <c r="AC122" s="40"/>
      <c r="AD122" s="40"/>
      <c r="AE122" s="16"/>
      <c r="AF122" s="16"/>
      <c r="AG122" s="16"/>
      <c r="AH122" s="16"/>
      <c r="AI122" s="16"/>
      <c r="AJ122" s="16"/>
    </row>
    <row r="123" spans="1:36" ht="83.25" customHeight="1">
      <c r="A123" s="136">
        <v>44</v>
      </c>
      <c r="B123" s="153" t="s">
        <v>11</v>
      </c>
      <c r="C123" s="111" t="s">
        <v>45</v>
      </c>
      <c r="D123" s="238" t="s">
        <v>119</v>
      </c>
      <c r="E123" s="186">
        <v>25000</v>
      </c>
      <c r="F123" s="186">
        <f>G123+T123</f>
        <v>0</v>
      </c>
      <c r="G123" s="186"/>
      <c r="H123" s="186"/>
      <c r="I123" s="186"/>
      <c r="J123" s="186"/>
      <c r="K123" s="187"/>
      <c r="L123" s="187"/>
      <c r="M123" s="187"/>
      <c r="N123" s="187"/>
      <c r="O123" s="187"/>
      <c r="P123" s="187"/>
      <c r="Q123" s="187"/>
      <c r="R123" s="187"/>
      <c r="S123" s="187"/>
      <c r="T123" s="186">
        <f>I123+J123+K123+L123+M123+H123</f>
        <v>0</v>
      </c>
      <c r="U123" s="186"/>
      <c r="V123" s="186">
        <f>E123-F123</f>
        <v>25000</v>
      </c>
      <c r="W123" s="164">
        <f t="shared" si="83"/>
        <v>0</v>
      </c>
      <c r="X123" s="40"/>
      <c r="Y123" s="40"/>
      <c r="Z123" s="40"/>
      <c r="AA123" s="40"/>
      <c r="AB123" s="40"/>
      <c r="AC123" s="40"/>
      <c r="AD123" s="40"/>
      <c r="AE123" s="16"/>
      <c r="AF123" s="16"/>
      <c r="AG123" s="16"/>
      <c r="AH123" s="16"/>
      <c r="AI123" s="16"/>
      <c r="AJ123" s="16"/>
    </row>
    <row r="124" spans="1:36" ht="2.25" hidden="1" customHeight="1">
      <c r="A124" s="351"/>
      <c r="B124" s="79"/>
      <c r="C124" s="78"/>
      <c r="D124" s="101"/>
      <c r="E124" s="188">
        <f>E125+E127+E129</f>
        <v>0</v>
      </c>
      <c r="F124" s="165">
        <f t="shared" si="81"/>
        <v>0</v>
      </c>
      <c r="G124" s="188">
        <f t="shared" ref="G124:V124" si="89">G125+G127+G129</f>
        <v>0</v>
      </c>
      <c r="H124" s="188">
        <f t="shared" si="89"/>
        <v>0</v>
      </c>
      <c r="I124" s="188">
        <f t="shared" si="89"/>
        <v>0</v>
      </c>
      <c r="J124" s="188">
        <f t="shared" si="89"/>
        <v>0</v>
      </c>
      <c r="K124" s="188">
        <f t="shared" si="89"/>
        <v>0</v>
      </c>
      <c r="L124" s="188">
        <f t="shared" si="89"/>
        <v>0</v>
      </c>
      <c r="M124" s="188">
        <f t="shared" si="89"/>
        <v>0</v>
      </c>
      <c r="N124" s="188">
        <f t="shared" si="89"/>
        <v>0</v>
      </c>
      <c r="O124" s="188">
        <f t="shared" si="89"/>
        <v>0</v>
      </c>
      <c r="P124" s="188">
        <f t="shared" si="89"/>
        <v>0</v>
      </c>
      <c r="Q124" s="188">
        <f t="shared" si="89"/>
        <v>0</v>
      </c>
      <c r="R124" s="188">
        <f t="shared" si="89"/>
        <v>0</v>
      </c>
      <c r="S124" s="188">
        <f t="shared" si="89"/>
        <v>0</v>
      </c>
      <c r="T124" s="173">
        <f t="shared" si="82"/>
        <v>0</v>
      </c>
      <c r="U124" s="188">
        <f t="shared" si="89"/>
        <v>0</v>
      </c>
      <c r="V124" s="188">
        <f t="shared" si="89"/>
        <v>0</v>
      </c>
      <c r="W124" s="164" t="e">
        <f t="shared" si="83"/>
        <v>#DIV/0!</v>
      </c>
      <c r="X124" s="40"/>
      <c r="Y124" s="40"/>
      <c r="Z124" s="40"/>
      <c r="AA124" s="40"/>
      <c r="AB124" s="40"/>
      <c r="AC124" s="40"/>
      <c r="AD124" s="40"/>
      <c r="AE124" s="16"/>
      <c r="AF124" s="16"/>
      <c r="AG124" s="16"/>
      <c r="AH124" s="16"/>
      <c r="AI124" s="16"/>
      <c r="AJ124" s="16"/>
    </row>
    <row r="125" spans="1:36" ht="41.25" hidden="1" customHeight="1">
      <c r="A125" s="337"/>
      <c r="B125" s="91"/>
      <c r="C125" s="102"/>
      <c r="D125" s="80"/>
      <c r="E125" s="189">
        <f>E126</f>
        <v>0</v>
      </c>
      <c r="F125" s="165">
        <f t="shared" si="81"/>
        <v>0</v>
      </c>
      <c r="G125" s="189">
        <f t="shared" ref="G125:V125" si="90">G126</f>
        <v>0</v>
      </c>
      <c r="H125" s="189">
        <f t="shared" si="90"/>
        <v>0</v>
      </c>
      <c r="I125" s="189">
        <f t="shared" si="90"/>
        <v>0</v>
      </c>
      <c r="J125" s="189">
        <f t="shared" si="90"/>
        <v>0</v>
      </c>
      <c r="K125" s="189">
        <f t="shared" si="90"/>
        <v>0</v>
      </c>
      <c r="L125" s="189">
        <f t="shared" si="90"/>
        <v>0</v>
      </c>
      <c r="M125" s="189">
        <f t="shared" si="90"/>
        <v>0</v>
      </c>
      <c r="N125" s="189">
        <f t="shared" si="90"/>
        <v>0</v>
      </c>
      <c r="O125" s="189">
        <f t="shared" si="90"/>
        <v>0</v>
      </c>
      <c r="P125" s="189">
        <f t="shared" si="90"/>
        <v>0</v>
      </c>
      <c r="Q125" s="189">
        <f t="shared" si="90"/>
        <v>0</v>
      </c>
      <c r="R125" s="189">
        <f t="shared" si="90"/>
        <v>0</v>
      </c>
      <c r="S125" s="189">
        <f t="shared" si="90"/>
        <v>0</v>
      </c>
      <c r="T125" s="173">
        <f t="shared" si="82"/>
        <v>0</v>
      </c>
      <c r="U125" s="180">
        <f t="shared" si="90"/>
        <v>0</v>
      </c>
      <c r="V125" s="189">
        <f t="shared" si="90"/>
        <v>0</v>
      </c>
      <c r="W125" s="164" t="e">
        <f t="shared" si="83"/>
        <v>#DIV/0!</v>
      </c>
      <c r="X125" s="40"/>
      <c r="Y125" s="40"/>
      <c r="Z125" s="40"/>
      <c r="AA125" s="40"/>
      <c r="AB125" s="40"/>
      <c r="AC125" s="40"/>
      <c r="AD125" s="40"/>
      <c r="AE125" s="16"/>
      <c r="AF125" s="16"/>
      <c r="AG125" s="16"/>
      <c r="AH125" s="16"/>
      <c r="AI125" s="16"/>
      <c r="AJ125" s="16"/>
    </row>
    <row r="126" spans="1:36" ht="33.75" hidden="1" customHeight="1">
      <c r="A126" s="39"/>
      <c r="B126" s="20"/>
      <c r="C126" s="19"/>
      <c r="D126" s="93"/>
      <c r="E126" s="181"/>
      <c r="F126" s="165">
        <f t="shared" si="81"/>
        <v>0</v>
      </c>
      <c r="G126" s="182"/>
      <c r="H126" s="316"/>
      <c r="I126" s="306"/>
      <c r="J126" s="306"/>
      <c r="K126" s="306"/>
      <c r="L126" s="307"/>
      <c r="M126" s="314"/>
      <c r="N126" s="314"/>
      <c r="O126" s="314"/>
      <c r="P126" s="314"/>
      <c r="Q126" s="314"/>
      <c r="R126" s="314"/>
      <c r="S126" s="314"/>
      <c r="T126" s="173">
        <f t="shared" si="82"/>
        <v>0</v>
      </c>
      <c r="U126" s="173"/>
      <c r="V126" s="183">
        <f>E126-F126</f>
        <v>0</v>
      </c>
      <c r="W126" s="164" t="e">
        <f t="shared" si="83"/>
        <v>#DIV/0!</v>
      </c>
      <c r="X126" s="40"/>
      <c r="Y126" s="40"/>
      <c r="Z126" s="40"/>
      <c r="AA126" s="40"/>
      <c r="AB126" s="40"/>
      <c r="AC126" s="40"/>
      <c r="AD126" s="40"/>
      <c r="AE126" s="16"/>
      <c r="AF126" s="16"/>
      <c r="AG126" s="16"/>
      <c r="AH126" s="16"/>
      <c r="AI126" s="16"/>
      <c r="AJ126" s="16"/>
    </row>
    <row r="127" spans="1:36" ht="41.25" hidden="1" customHeight="1">
      <c r="A127" s="337"/>
      <c r="B127" s="81"/>
      <c r="C127" s="102"/>
      <c r="D127" s="94"/>
      <c r="E127" s="180">
        <f>E128</f>
        <v>0</v>
      </c>
      <c r="F127" s="165">
        <f t="shared" si="81"/>
        <v>0</v>
      </c>
      <c r="G127" s="180">
        <f t="shared" ref="G127:V127" si="91">G128</f>
        <v>0</v>
      </c>
      <c r="H127" s="180">
        <f t="shared" si="91"/>
        <v>0</v>
      </c>
      <c r="I127" s="180">
        <f t="shared" si="91"/>
        <v>0</v>
      </c>
      <c r="J127" s="180">
        <f t="shared" si="91"/>
        <v>0</v>
      </c>
      <c r="K127" s="180">
        <f t="shared" si="91"/>
        <v>0</v>
      </c>
      <c r="L127" s="180">
        <f t="shared" si="91"/>
        <v>0</v>
      </c>
      <c r="M127" s="180">
        <f t="shared" si="91"/>
        <v>0</v>
      </c>
      <c r="N127" s="180">
        <f t="shared" si="91"/>
        <v>0</v>
      </c>
      <c r="O127" s="180">
        <f t="shared" si="91"/>
        <v>0</v>
      </c>
      <c r="P127" s="180">
        <f t="shared" si="91"/>
        <v>0</v>
      </c>
      <c r="Q127" s="180">
        <f t="shared" si="91"/>
        <v>0</v>
      </c>
      <c r="R127" s="180">
        <f t="shared" si="91"/>
        <v>0</v>
      </c>
      <c r="S127" s="180">
        <f t="shared" si="91"/>
        <v>0</v>
      </c>
      <c r="T127" s="173">
        <f t="shared" si="82"/>
        <v>0</v>
      </c>
      <c r="U127" s="180">
        <f t="shared" si="91"/>
        <v>0</v>
      </c>
      <c r="V127" s="180">
        <f t="shared" si="91"/>
        <v>0</v>
      </c>
      <c r="W127" s="164" t="e">
        <f t="shared" si="83"/>
        <v>#DIV/0!</v>
      </c>
      <c r="X127" s="40"/>
      <c r="Y127" s="40"/>
      <c r="Z127" s="40"/>
      <c r="AA127" s="40"/>
      <c r="AB127" s="40"/>
      <c r="AC127" s="40"/>
      <c r="AD127" s="40"/>
      <c r="AE127" s="16"/>
      <c r="AF127" s="16"/>
      <c r="AG127" s="16"/>
      <c r="AH127" s="16"/>
      <c r="AI127" s="16"/>
      <c r="AJ127" s="16"/>
    </row>
    <row r="128" spans="1:36" ht="33.75" hidden="1" customHeight="1">
      <c r="A128" s="39"/>
      <c r="B128" s="20"/>
      <c r="C128" s="19"/>
      <c r="D128" s="93"/>
      <c r="E128" s="181"/>
      <c r="F128" s="165">
        <f t="shared" si="81"/>
        <v>0</v>
      </c>
      <c r="G128" s="182"/>
      <c r="H128" s="316"/>
      <c r="I128" s="306"/>
      <c r="J128" s="306"/>
      <c r="K128" s="306"/>
      <c r="L128" s="307"/>
      <c r="M128" s="314"/>
      <c r="N128" s="314"/>
      <c r="O128" s="314"/>
      <c r="P128" s="314"/>
      <c r="Q128" s="314"/>
      <c r="R128" s="314"/>
      <c r="S128" s="314"/>
      <c r="T128" s="173">
        <f t="shared" si="82"/>
        <v>0</v>
      </c>
      <c r="U128" s="173"/>
      <c r="V128" s="183">
        <f>E128-F128</f>
        <v>0</v>
      </c>
      <c r="W128" s="164" t="e">
        <f t="shared" si="83"/>
        <v>#DIV/0!</v>
      </c>
      <c r="X128" s="40"/>
      <c r="Y128" s="40"/>
      <c r="Z128" s="40"/>
      <c r="AA128" s="40"/>
      <c r="AB128" s="40"/>
      <c r="AC128" s="40"/>
      <c r="AD128" s="40"/>
      <c r="AE128" s="16"/>
      <c r="AF128" s="16"/>
      <c r="AG128" s="16"/>
      <c r="AH128" s="16"/>
      <c r="AI128" s="16"/>
      <c r="AJ128" s="16"/>
    </row>
    <row r="129" spans="1:36" ht="74.25" hidden="1" customHeight="1">
      <c r="A129" s="337"/>
      <c r="B129" s="91"/>
      <c r="C129" s="89"/>
      <c r="D129" s="100"/>
      <c r="E129" s="180">
        <f>E130+E131</f>
        <v>0</v>
      </c>
      <c r="F129" s="165">
        <f t="shared" si="81"/>
        <v>0</v>
      </c>
      <c r="G129" s="180">
        <f t="shared" ref="G129:V129" si="92">G130+G131</f>
        <v>0</v>
      </c>
      <c r="H129" s="180">
        <f t="shared" si="92"/>
        <v>0</v>
      </c>
      <c r="I129" s="180">
        <f t="shared" si="92"/>
        <v>0</v>
      </c>
      <c r="J129" s="180">
        <f t="shared" si="92"/>
        <v>0</v>
      </c>
      <c r="K129" s="180">
        <f t="shared" si="92"/>
        <v>0</v>
      </c>
      <c r="L129" s="180">
        <f t="shared" si="92"/>
        <v>0</v>
      </c>
      <c r="M129" s="180">
        <f t="shared" si="92"/>
        <v>0</v>
      </c>
      <c r="N129" s="180">
        <f t="shared" si="92"/>
        <v>0</v>
      </c>
      <c r="O129" s="180">
        <f t="shared" si="92"/>
        <v>0</v>
      </c>
      <c r="P129" s="180">
        <f t="shared" si="92"/>
        <v>0</v>
      </c>
      <c r="Q129" s="180">
        <f t="shared" si="92"/>
        <v>0</v>
      </c>
      <c r="R129" s="180">
        <f t="shared" si="92"/>
        <v>0</v>
      </c>
      <c r="S129" s="180">
        <f t="shared" si="92"/>
        <v>0</v>
      </c>
      <c r="T129" s="173">
        <f t="shared" si="82"/>
        <v>0</v>
      </c>
      <c r="U129" s="180">
        <f t="shared" si="92"/>
        <v>0</v>
      </c>
      <c r="V129" s="180">
        <f t="shared" si="92"/>
        <v>0</v>
      </c>
      <c r="W129" s="164" t="e">
        <f t="shared" si="83"/>
        <v>#DIV/0!</v>
      </c>
      <c r="X129" s="40"/>
      <c r="Y129" s="40"/>
      <c r="Z129" s="40"/>
      <c r="AA129" s="40"/>
      <c r="AB129" s="40"/>
      <c r="AC129" s="40"/>
      <c r="AD129" s="40"/>
      <c r="AE129" s="16"/>
      <c r="AF129" s="16"/>
      <c r="AG129" s="16"/>
      <c r="AH129" s="16"/>
      <c r="AI129" s="16"/>
      <c r="AJ129" s="16"/>
    </row>
    <row r="130" spans="1:36" ht="33.75" hidden="1" customHeight="1">
      <c r="A130" s="39"/>
      <c r="B130" s="20"/>
      <c r="C130" s="19"/>
      <c r="D130" s="93"/>
      <c r="E130" s="181"/>
      <c r="F130" s="165">
        <f t="shared" si="81"/>
        <v>0</v>
      </c>
      <c r="G130" s="182"/>
      <c r="H130" s="316"/>
      <c r="I130" s="306"/>
      <c r="J130" s="306"/>
      <c r="K130" s="306"/>
      <c r="L130" s="307"/>
      <c r="M130" s="314"/>
      <c r="N130" s="314"/>
      <c r="O130" s="314"/>
      <c r="P130" s="314"/>
      <c r="Q130" s="314"/>
      <c r="R130" s="314"/>
      <c r="S130" s="314"/>
      <c r="T130" s="173">
        <f t="shared" si="82"/>
        <v>0</v>
      </c>
      <c r="U130" s="173"/>
      <c r="V130" s="183">
        <f>E130-F130</f>
        <v>0</v>
      </c>
      <c r="W130" s="164" t="e">
        <f t="shared" si="83"/>
        <v>#DIV/0!</v>
      </c>
      <c r="X130" s="40"/>
      <c r="Y130" s="40"/>
      <c r="Z130" s="40"/>
      <c r="AA130" s="40"/>
      <c r="AB130" s="40"/>
      <c r="AC130" s="40"/>
      <c r="AD130" s="40"/>
      <c r="AE130" s="16"/>
      <c r="AF130" s="16"/>
      <c r="AG130" s="16"/>
      <c r="AH130" s="16"/>
      <c r="AI130" s="16"/>
      <c r="AJ130" s="16"/>
    </row>
    <row r="131" spans="1:36" ht="33.75" hidden="1" customHeight="1">
      <c r="A131" s="39"/>
      <c r="B131" s="20"/>
      <c r="C131" s="19"/>
      <c r="D131" s="93"/>
      <c r="E131" s="181"/>
      <c r="F131" s="165">
        <f t="shared" si="81"/>
        <v>0</v>
      </c>
      <c r="G131" s="182"/>
      <c r="H131" s="316"/>
      <c r="I131" s="306"/>
      <c r="J131" s="306"/>
      <c r="K131" s="306"/>
      <c r="L131" s="307"/>
      <c r="M131" s="314"/>
      <c r="N131" s="314"/>
      <c r="O131" s="314"/>
      <c r="P131" s="314"/>
      <c r="Q131" s="314"/>
      <c r="R131" s="314"/>
      <c r="S131" s="314"/>
      <c r="T131" s="173">
        <f t="shared" si="82"/>
        <v>0</v>
      </c>
      <c r="U131" s="173"/>
      <c r="V131" s="183">
        <f>E131-F131</f>
        <v>0</v>
      </c>
      <c r="W131" s="164" t="e">
        <f t="shared" si="83"/>
        <v>#DIV/0!</v>
      </c>
      <c r="X131" s="40"/>
      <c r="Y131" s="40"/>
      <c r="Z131" s="40"/>
      <c r="AA131" s="40"/>
      <c r="AB131" s="40"/>
      <c r="AC131" s="40"/>
      <c r="AD131" s="40"/>
      <c r="AE131" s="16"/>
      <c r="AF131" s="16"/>
      <c r="AG131" s="16"/>
      <c r="AH131" s="16"/>
      <c r="AI131" s="16"/>
      <c r="AJ131" s="16"/>
    </row>
    <row r="132" spans="1:36" ht="102.75" customHeight="1">
      <c r="A132" s="341">
        <v>45</v>
      </c>
      <c r="B132" s="266">
        <v>10</v>
      </c>
      <c r="C132" s="204" t="s">
        <v>120</v>
      </c>
      <c r="D132" s="200"/>
      <c r="E132" s="190">
        <f>E134+E136+E138+E140</f>
        <v>46000</v>
      </c>
      <c r="F132" s="190">
        <f t="shared" ref="F132:V132" si="93">F134+F136+F138+F140</f>
        <v>46000</v>
      </c>
      <c r="G132" s="190">
        <f t="shared" si="93"/>
        <v>46000</v>
      </c>
      <c r="H132" s="190">
        <f t="shared" si="93"/>
        <v>0</v>
      </c>
      <c r="I132" s="190">
        <f t="shared" si="93"/>
        <v>0</v>
      </c>
      <c r="J132" s="190">
        <f t="shared" si="93"/>
        <v>0</v>
      </c>
      <c r="K132" s="190">
        <f t="shared" si="93"/>
        <v>0</v>
      </c>
      <c r="L132" s="190">
        <f t="shared" si="93"/>
        <v>0</v>
      </c>
      <c r="M132" s="190">
        <f t="shared" si="93"/>
        <v>0</v>
      </c>
      <c r="N132" s="190">
        <f t="shared" si="93"/>
        <v>0</v>
      </c>
      <c r="O132" s="190">
        <f t="shared" si="93"/>
        <v>0</v>
      </c>
      <c r="P132" s="190">
        <f t="shared" si="93"/>
        <v>0</v>
      </c>
      <c r="Q132" s="190">
        <f t="shared" si="93"/>
        <v>0</v>
      </c>
      <c r="R132" s="190">
        <f t="shared" si="93"/>
        <v>0</v>
      </c>
      <c r="S132" s="190">
        <f t="shared" si="93"/>
        <v>0</v>
      </c>
      <c r="T132" s="190">
        <f t="shared" si="93"/>
        <v>0</v>
      </c>
      <c r="U132" s="190">
        <f t="shared" si="93"/>
        <v>46000</v>
      </c>
      <c r="V132" s="190">
        <f t="shared" si="93"/>
        <v>0</v>
      </c>
      <c r="W132" s="164">
        <f t="shared" si="83"/>
        <v>100</v>
      </c>
      <c r="X132" s="40"/>
      <c r="Y132" s="40"/>
      <c r="Z132" s="40"/>
      <c r="AA132" s="40"/>
      <c r="AB132" s="40"/>
      <c r="AC132" s="40"/>
      <c r="AD132" s="40"/>
      <c r="AE132" s="16"/>
      <c r="AF132" s="16"/>
      <c r="AG132" s="16"/>
      <c r="AH132" s="16"/>
      <c r="AI132" s="16"/>
      <c r="AJ132" s="16"/>
    </row>
    <row r="133" spans="1:36" ht="72.75" hidden="1" customHeight="1">
      <c r="A133" s="69"/>
      <c r="B133" s="136">
        <v>3110</v>
      </c>
      <c r="C133" s="111" t="s">
        <v>45</v>
      </c>
      <c r="D133" s="86"/>
      <c r="E133" s="199"/>
      <c r="F133" s="165">
        <f t="shared" si="81"/>
        <v>0</v>
      </c>
      <c r="G133" s="178"/>
      <c r="H133" s="178"/>
      <c r="I133" s="179"/>
      <c r="J133" s="179"/>
      <c r="K133" s="179"/>
      <c r="L133" s="179"/>
      <c r="M133" s="179"/>
      <c r="N133" s="179"/>
      <c r="O133" s="179"/>
      <c r="P133" s="179"/>
      <c r="Q133" s="179"/>
      <c r="R133" s="179"/>
      <c r="S133" s="179"/>
      <c r="T133" s="173">
        <f t="shared" si="82"/>
        <v>0</v>
      </c>
      <c r="U133" s="180"/>
      <c r="V133" s="179">
        <f>E133-F133</f>
        <v>0</v>
      </c>
      <c r="W133" s="164" t="e">
        <f t="shared" si="83"/>
        <v>#DIV/0!</v>
      </c>
      <c r="X133" s="40"/>
      <c r="Y133" s="40"/>
      <c r="Z133" s="40"/>
      <c r="AA133" s="40"/>
      <c r="AB133" s="40"/>
      <c r="AC133" s="40"/>
      <c r="AD133" s="40"/>
      <c r="AE133" s="16"/>
      <c r="AF133" s="16"/>
      <c r="AG133" s="16"/>
      <c r="AH133" s="16"/>
      <c r="AI133" s="16"/>
      <c r="AJ133" s="16"/>
    </row>
    <row r="134" spans="1:36" ht="60" hidden="1" customHeight="1">
      <c r="A134" s="337"/>
      <c r="B134" s="335">
        <v>1011080</v>
      </c>
      <c r="C134" s="116" t="s">
        <v>87</v>
      </c>
      <c r="D134" s="240"/>
      <c r="E134" s="321">
        <f>E135</f>
        <v>0</v>
      </c>
      <c r="F134" s="321">
        <f t="shared" ref="F134:V134" si="94">F135</f>
        <v>0</v>
      </c>
      <c r="G134" s="321">
        <f t="shared" si="94"/>
        <v>0</v>
      </c>
      <c r="H134" s="321">
        <f t="shared" si="94"/>
        <v>0</v>
      </c>
      <c r="I134" s="321">
        <f t="shared" si="94"/>
        <v>0</v>
      </c>
      <c r="J134" s="321">
        <f t="shared" si="94"/>
        <v>0</v>
      </c>
      <c r="K134" s="321">
        <f t="shared" si="94"/>
        <v>0</v>
      </c>
      <c r="L134" s="321">
        <f t="shared" si="94"/>
        <v>0</v>
      </c>
      <c r="M134" s="321">
        <f t="shared" si="94"/>
        <v>0</v>
      </c>
      <c r="N134" s="321">
        <f t="shared" si="94"/>
        <v>0</v>
      </c>
      <c r="O134" s="321">
        <f t="shared" si="94"/>
        <v>0</v>
      </c>
      <c r="P134" s="321">
        <f t="shared" si="94"/>
        <v>0</v>
      </c>
      <c r="Q134" s="321">
        <f t="shared" si="94"/>
        <v>0</v>
      </c>
      <c r="R134" s="321">
        <f t="shared" si="94"/>
        <v>0</v>
      </c>
      <c r="S134" s="321">
        <f t="shared" si="94"/>
        <v>0</v>
      </c>
      <c r="T134" s="321">
        <f t="shared" si="94"/>
        <v>0</v>
      </c>
      <c r="U134" s="321">
        <f t="shared" si="94"/>
        <v>0</v>
      </c>
      <c r="V134" s="321">
        <f t="shared" si="94"/>
        <v>0</v>
      </c>
      <c r="W134" s="164" t="e">
        <f t="shared" si="83"/>
        <v>#DIV/0!</v>
      </c>
      <c r="X134" s="40"/>
      <c r="Y134" s="40"/>
      <c r="Z134" s="40"/>
      <c r="AA134" s="40"/>
      <c r="AB134" s="40"/>
      <c r="AC134" s="40"/>
      <c r="AD134" s="40"/>
      <c r="AE134" s="16"/>
      <c r="AF134" s="16"/>
      <c r="AG134" s="16"/>
      <c r="AH134" s="16"/>
      <c r="AI134" s="16"/>
      <c r="AJ134" s="16"/>
    </row>
    <row r="135" spans="1:36" ht="60" hidden="1" customHeight="1">
      <c r="A135" s="136"/>
      <c r="B135" s="136">
        <v>3110</v>
      </c>
      <c r="C135" s="261" t="s">
        <v>45</v>
      </c>
      <c r="D135" s="86" t="s">
        <v>121</v>
      </c>
      <c r="E135" s="322"/>
      <c r="F135" s="186">
        <f>G135+T135</f>
        <v>0</v>
      </c>
      <c r="G135" s="186"/>
      <c r="H135" s="186"/>
      <c r="I135" s="186"/>
      <c r="J135" s="187"/>
      <c r="K135" s="187"/>
      <c r="L135" s="187"/>
      <c r="M135" s="187"/>
      <c r="N135" s="187"/>
      <c r="O135" s="187"/>
      <c r="P135" s="187"/>
      <c r="Q135" s="187"/>
      <c r="R135" s="187"/>
      <c r="S135" s="187"/>
      <c r="T135" s="186">
        <f>H135+I135+J135+K135</f>
        <v>0</v>
      </c>
      <c r="U135" s="186"/>
      <c r="V135" s="186">
        <f>E135-F135</f>
        <v>0</v>
      </c>
      <c r="W135" s="164" t="e">
        <f t="shared" si="83"/>
        <v>#DIV/0!</v>
      </c>
      <c r="X135" s="40"/>
      <c r="Y135" s="40"/>
      <c r="Z135" s="40"/>
      <c r="AA135" s="40"/>
      <c r="AB135" s="40"/>
      <c r="AC135" s="40"/>
      <c r="AD135" s="40"/>
      <c r="AE135" s="16"/>
      <c r="AF135" s="16"/>
      <c r="AG135" s="16"/>
      <c r="AH135" s="16"/>
      <c r="AI135" s="16"/>
      <c r="AJ135" s="16"/>
    </row>
    <row r="136" spans="1:36" ht="54" hidden="1" customHeight="1">
      <c r="A136" s="337"/>
      <c r="B136" s="81">
        <v>1014030</v>
      </c>
      <c r="C136" s="116" t="s">
        <v>54</v>
      </c>
      <c r="D136" s="240"/>
      <c r="E136" s="180">
        <f>E137</f>
        <v>0</v>
      </c>
      <c r="F136" s="180">
        <f t="shared" ref="F136:G136" si="95">F137</f>
        <v>0</v>
      </c>
      <c r="G136" s="180">
        <f t="shared" si="95"/>
        <v>0</v>
      </c>
      <c r="H136" s="180">
        <f>H137</f>
        <v>0</v>
      </c>
      <c r="I136" s="180"/>
      <c r="J136" s="180"/>
      <c r="K136" s="180"/>
      <c r="L136" s="180"/>
      <c r="M136" s="180"/>
      <c r="N136" s="180"/>
      <c r="O136" s="180"/>
      <c r="P136" s="180"/>
      <c r="Q136" s="180"/>
      <c r="R136" s="180"/>
      <c r="S136" s="180"/>
      <c r="T136" s="180">
        <f>T137</f>
        <v>0</v>
      </c>
      <c r="U136" s="180">
        <f>U137</f>
        <v>0</v>
      </c>
      <c r="V136" s="180">
        <f>V137</f>
        <v>0</v>
      </c>
      <c r="W136" s="164" t="e">
        <f t="shared" si="83"/>
        <v>#DIV/0!</v>
      </c>
      <c r="X136" s="40"/>
      <c r="Y136" s="40"/>
      <c r="Z136" s="40"/>
      <c r="AA136" s="40"/>
      <c r="AB136" s="40"/>
      <c r="AC136" s="40"/>
      <c r="AD136" s="40"/>
      <c r="AE136" s="16"/>
      <c r="AF136" s="16"/>
      <c r="AG136" s="16"/>
      <c r="AH136" s="16"/>
      <c r="AI136" s="16"/>
      <c r="AJ136" s="16"/>
    </row>
    <row r="137" spans="1:36" ht="57" hidden="1" customHeight="1">
      <c r="A137" s="136"/>
      <c r="B137" s="136">
        <v>3110</v>
      </c>
      <c r="C137" s="111" t="s">
        <v>45</v>
      </c>
      <c r="D137" s="86" t="s">
        <v>122</v>
      </c>
      <c r="E137" s="186"/>
      <c r="F137" s="186">
        <f>G137+T137</f>
        <v>0</v>
      </c>
      <c r="G137" s="186"/>
      <c r="H137" s="186"/>
      <c r="I137" s="186"/>
      <c r="J137" s="187"/>
      <c r="K137" s="187"/>
      <c r="L137" s="187"/>
      <c r="M137" s="187"/>
      <c r="N137" s="187"/>
      <c r="O137" s="187"/>
      <c r="P137" s="187"/>
      <c r="Q137" s="187"/>
      <c r="R137" s="187"/>
      <c r="S137" s="187"/>
      <c r="T137" s="186">
        <f>H137+I137+J137+K137</f>
        <v>0</v>
      </c>
      <c r="U137" s="186"/>
      <c r="V137" s="186">
        <f>E137-F137</f>
        <v>0</v>
      </c>
      <c r="W137" s="164" t="e">
        <f t="shared" si="83"/>
        <v>#DIV/0!</v>
      </c>
      <c r="X137" s="40"/>
      <c r="Y137" s="40"/>
      <c r="Z137" s="40"/>
      <c r="AA137" s="40"/>
      <c r="AB137" s="40"/>
      <c r="AC137" s="40"/>
      <c r="AD137" s="40"/>
      <c r="AE137" s="16"/>
      <c r="AF137" s="16"/>
      <c r="AG137" s="16"/>
      <c r="AH137" s="16"/>
      <c r="AI137" s="16"/>
      <c r="AJ137" s="16"/>
    </row>
    <row r="138" spans="1:36" ht="80.25" hidden="1" customHeight="1">
      <c r="A138" s="337"/>
      <c r="B138" s="81">
        <v>1014060</v>
      </c>
      <c r="C138" s="116" t="s">
        <v>86</v>
      </c>
      <c r="D138" s="242"/>
      <c r="E138" s="180">
        <f>E139</f>
        <v>0</v>
      </c>
      <c r="F138" s="180">
        <f t="shared" ref="F138:W138" si="96">F139</f>
        <v>0</v>
      </c>
      <c r="G138" s="180">
        <f t="shared" si="96"/>
        <v>0</v>
      </c>
      <c r="H138" s="180">
        <f t="shared" si="96"/>
        <v>0</v>
      </c>
      <c r="I138" s="180">
        <f t="shared" si="96"/>
        <v>0</v>
      </c>
      <c r="J138" s="180">
        <f t="shared" si="96"/>
        <v>0</v>
      </c>
      <c r="K138" s="180">
        <f t="shared" si="96"/>
        <v>0</v>
      </c>
      <c r="L138" s="180">
        <f t="shared" si="96"/>
        <v>0</v>
      </c>
      <c r="M138" s="180">
        <f t="shared" si="96"/>
        <v>0</v>
      </c>
      <c r="N138" s="180">
        <f t="shared" si="96"/>
        <v>0</v>
      </c>
      <c r="O138" s="180">
        <f t="shared" si="96"/>
        <v>0</v>
      </c>
      <c r="P138" s="180">
        <f t="shared" si="96"/>
        <v>0</v>
      </c>
      <c r="Q138" s="180">
        <f t="shared" si="96"/>
        <v>0</v>
      </c>
      <c r="R138" s="180">
        <f t="shared" si="96"/>
        <v>0</v>
      </c>
      <c r="S138" s="180">
        <f t="shared" si="96"/>
        <v>0</v>
      </c>
      <c r="T138" s="180">
        <f t="shared" si="96"/>
        <v>0</v>
      </c>
      <c r="U138" s="180">
        <f t="shared" si="96"/>
        <v>0</v>
      </c>
      <c r="V138" s="180">
        <f t="shared" si="96"/>
        <v>0</v>
      </c>
      <c r="W138" s="187" t="e">
        <f t="shared" si="96"/>
        <v>#DIV/0!</v>
      </c>
      <c r="X138" s="40"/>
      <c r="Y138" s="40"/>
      <c r="Z138" s="40"/>
      <c r="AA138" s="40"/>
      <c r="AB138" s="40"/>
      <c r="AC138" s="40"/>
      <c r="AD138" s="40"/>
      <c r="AE138" s="16"/>
      <c r="AF138" s="16"/>
      <c r="AG138" s="16"/>
      <c r="AH138" s="16"/>
      <c r="AI138" s="16"/>
      <c r="AJ138" s="16"/>
    </row>
    <row r="139" spans="1:36" ht="49.5" hidden="1" customHeight="1">
      <c r="A139" s="39"/>
      <c r="B139" s="20">
        <v>3110</v>
      </c>
      <c r="C139" s="261" t="s">
        <v>45</v>
      </c>
      <c r="D139" s="86" t="s">
        <v>123</v>
      </c>
      <c r="E139" s="181"/>
      <c r="F139" s="165">
        <f>G139+T139</f>
        <v>0</v>
      </c>
      <c r="G139" s="165"/>
      <c r="H139" s="185"/>
      <c r="I139" s="185"/>
      <c r="J139" s="185"/>
      <c r="K139" s="185"/>
      <c r="L139" s="173"/>
      <c r="M139" s="164"/>
      <c r="N139" s="164"/>
      <c r="O139" s="164"/>
      <c r="P139" s="164"/>
      <c r="Q139" s="164"/>
      <c r="R139" s="164"/>
      <c r="S139" s="164"/>
      <c r="T139" s="173">
        <f>H139+I139+J139+K139</f>
        <v>0</v>
      </c>
      <c r="U139" s="162"/>
      <c r="V139" s="164">
        <f>E139-F139</f>
        <v>0</v>
      </c>
      <c r="W139" s="164" t="e">
        <f t="shared" ref="W139:W160" si="97">U139*100/E139</f>
        <v>#DIV/0!</v>
      </c>
      <c r="X139" s="40"/>
      <c r="Y139" s="40"/>
      <c r="Z139" s="40"/>
      <c r="AA139" s="40"/>
      <c r="AB139" s="40"/>
      <c r="AC139" s="40"/>
      <c r="AD139" s="40"/>
      <c r="AE139" s="16"/>
      <c r="AF139" s="16"/>
      <c r="AG139" s="16"/>
      <c r="AH139" s="16"/>
      <c r="AI139" s="16"/>
      <c r="AJ139" s="16"/>
    </row>
    <row r="140" spans="1:36" ht="52.5" customHeight="1">
      <c r="A140" s="337">
        <v>46</v>
      </c>
      <c r="B140" s="141">
        <v>1017520</v>
      </c>
      <c r="C140" s="246" t="s">
        <v>70</v>
      </c>
      <c r="D140" s="218"/>
      <c r="E140" s="180">
        <f>E141</f>
        <v>46000</v>
      </c>
      <c r="F140" s="180">
        <f t="shared" ref="F140:V140" si="98">F141</f>
        <v>46000</v>
      </c>
      <c r="G140" s="180">
        <f t="shared" si="98"/>
        <v>46000</v>
      </c>
      <c r="H140" s="180">
        <f t="shared" si="98"/>
        <v>0</v>
      </c>
      <c r="I140" s="180">
        <f t="shared" si="98"/>
        <v>0</v>
      </c>
      <c r="J140" s="180">
        <f t="shared" si="98"/>
        <v>0</v>
      </c>
      <c r="K140" s="180">
        <f t="shared" si="98"/>
        <v>0</v>
      </c>
      <c r="L140" s="180">
        <f t="shared" si="98"/>
        <v>0</v>
      </c>
      <c r="M140" s="180">
        <f t="shared" si="98"/>
        <v>0</v>
      </c>
      <c r="N140" s="180">
        <f t="shared" si="98"/>
        <v>0</v>
      </c>
      <c r="O140" s="180">
        <f t="shared" si="98"/>
        <v>0</v>
      </c>
      <c r="P140" s="180">
        <f t="shared" si="98"/>
        <v>0</v>
      </c>
      <c r="Q140" s="180">
        <f t="shared" si="98"/>
        <v>0</v>
      </c>
      <c r="R140" s="180">
        <f t="shared" si="98"/>
        <v>0</v>
      </c>
      <c r="S140" s="180">
        <f t="shared" si="98"/>
        <v>0</v>
      </c>
      <c r="T140" s="180">
        <f t="shared" si="98"/>
        <v>0</v>
      </c>
      <c r="U140" s="180">
        <f t="shared" si="98"/>
        <v>46000</v>
      </c>
      <c r="V140" s="180">
        <f t="shared" si="98"/>
        <v>0</v>
      </c>
      <c r="W140" s="164">
        <f t="shared" si="97"/>
        <v>100</v>
      </c>
      <c r="X140" s="40"/>
      <c r="Y140" s="40"/>
      <c r="Z140" s="40"/>
      <c r="AA140" s="40"/>
      <c r="AB140" s="40"/>
      <c r="AC140" s="40"/>
      <c r="AD140" s="40"/>
      <c r="AE140" s="16"/>
      <c r="AF140" s="16"/>
      <c r="AG140" s="16"/>
      <c r="AH140" s="16"/>
      <c r="AI140" s="16"/>
      <c r="AJ140" s="16"/>
    </row>
    <row r="141" spans="1:36" ht="73.5" customHeight="1">
      <c r="A141" s="39">
        <v>47</v>
      </c>
      <c r="B141" s="39">
        <v>3110</v>
      </c>
      <c r="C141" s="111" t="s">
        <v>45</v>
      </c>
      <c r="D141" s="212" t="s">
        <v>73</v>
      </c>
      <c r="E141" s="181">
        <v>46000</v>
      </c>
      <c r="F141" s="181">
        <f>G141+T141</f>
        <v>46000</v>
      </c>
      <c r="G141" s="181">
        <v>46000</v>
      </c>
      <c r="H141" s="185"/>
      <c r="I141" s="185"/>
      <c r="J141" s="185"/>
      <c r="K141" s="185"/>
      <c r="L141" s="173"/>
      <c r="M141" s="164"/>
      <c r="N141" s="164"/>
      <c r="O141" s="164"/>
      <c r="P141" s="164"/>
      <c r="Q141" s="164"/>
      <c r="R141" s="164"/>
      <c r="S141" s="164"/>
      <c r="T141" s="173">
        <f>H141+I141+J141+K141</f>
        <v>0</v>
      </c>
      <c r="U141" s="162">
        <v>46000</v>
      </c>
      <c r="V141" s="164">
        <f>E141-F141</f>
        <v>0</v>
      </c>
      <c r="W141" s="164">
        <f t="shared" si="97"/>
        <v>100</v>
      </c>
      <c r="X141" s="40"/>
      <c r="Y141" s="40"/>
      <c r="Z141" s="40"/>
      <c r="AA141" s="40"/>
      <c r="AB141" s="40"/>
      <c r="AC141" s="40"/>
      <c r="AD141" s="40"/>
      <c r="AE141" s="16"/>
      <c r="AF141" s="16"/>
      <c r="AG141" s="16"/>
      <c r="AH141" s="16"/>
      <c r="AI141" s="16"/>
      <c r="AJ141" s="16"/>
    </row>
    <row r="142" spans="1:36" ht="108" customHeight="1">
      <c r="A142" s="336">
        <v>48</v>
      </c>
      <c r="B142" s="267">
        <v>11</v>
      </c>
      <c r="C142" s="202" t="s">
        <v>26</v>
      </c>
      <c r="D142" s="222"/>
      <c r="E142" s="175">
        <f>E147+E158</f>
        <v>800000</v>
      </c>
      <c r="F142" s="175">
        <f t="shared" ref="F142:V142" si="99">F147+F158</f>
        <v>0</v>
      </c>
      <c r="G142" s="175">
        <f t="shared" si="99"/>
        <v>0</v>
      </c>
      <c r="H142" s="175">
        <f t="shared" si="99"/>
        <v>0</v>
      </c>
      <c r="I142" s="175">
        <f t="shared" si="99"/>
        <v>0</v>
      </c>
      <c r="J142" s="175">
        <f t="shared" si="99"/>
        <v>0</v>
      </c>
      <c r="K142" s="175">
        <f t="shared" si="99"/>
        <v>0</v>
      </c>
      <c r="L142" s="175">
        <f t="shared" si="99"/>
        <v>0</v>
      </c>
      <c r="M142" s="175">
        <f t="shared" si="99"/>
        <v>0</v>
      </c>
      <c r="N142" s="175">
        <f t="shared" si="99"/>
        <v>0</v>
      </c>
      <c r="O142" s="175">
        <f t="shared" si="99"/>
        <v>0</v>
      </c>
      <c r="P142" s="175">
        <f t="shared" si="99"/>
        <v>0</v>
      </c>
      <c r="Q142" s="175">
        <f t="shared" si="99"/>
        <v>0</v>
      </c>
      <c r="R142" s="175">
        <f t="shared" si="99"/>
        <v>0</v>
      </c>
      <c r="S142" s="175">
        <f t="shared" si="99"/>
        <v>0</v>
      </c>
      <c r="T142" s="175">
        <f t="shared" si="99"/>
        <v>0</v>
      </c>
      <c r="U142" s="175">
        <f t="shared" si="99"/>
        <v>0</v>
      </c>
      <c r="V142" s="175">
        <f t="shared" si="99"/>
        <v>800000</v>
      </c>
      <c r="W142" s="164">
        <f t="shared" si="97"/>
        <v>0</v>
      </c>
      <c r="X142" s="40"/>
      <c r="Y142" s="40"/>
      <c r="Z142" s="40"/>
      <c r="AA142" s="40"/>
      <c r="AB142" s="40"/>
      <c r="AC142" s="40"/>
      <c r="AD142" s="40"/>
      <c r="AE142" s="16"/>
      <c r="AF142" s="16"/>
      <c r="AG142" s="16"/>
      <c r="AH142" s="16"/>
      <c r="AI142" s="16"/>
      <c r="AJ142" s="16"/>
    </row>
    <row r="143" spans="1:36" ht="89.25" hidden="1" customHeight="1">
      <c r="A143" s="337"/>
      <c r="B143" s="141"/>
      <c r="C143" s="106"/>
      <c r="D143" s="77"/>
      <c r="E143" s="180"/>
      <c r="F143" s="180">
        <f t="shared" ref="F143:V143" si="100">F144</f>
        <v>0</v>
      </c>
      <c r="G143" s="180">
        <f t="shared" si="100"/>
        <v>0</v>
      </c>
      <c r="H143" s="180">
        <f t="shared" si="100"/>
        <v>0</v>
      </c>
      <c r="I143" s="180">
        <f t="shared" si="100"/>
        <v>0</v>
      </c>
      <c r="J143" s="180">
        <f t="shared" si="100"/>
        <v>0</v>
      </c>
      <c r="K143" s="180">
        <f t="shared" si="100"/>
        <v>0</v>
      </c>
      <c r="L143" s="180">
        <f t="shared" si="100"/>
        <v>0</v>
      </c>
      <c r="M143" s="180">
        <f t="shared" si="100"/>
        <v>0</v>
      </c>
      <c r="N143" s="180">
        <f t="shared" si="100"/>
        <v>0</v>
      </c>
      <c r="O143" s="180">
        <f t="shared" si="100"/>
        <v>0</v>
      </c>
      <c r="P143" s="180">
        <f t="shared" si="100"/>
        <v>0</v>
      </c>
      <c r="Q143" s="180">
        <f t="shared" si="100"/>
        <v>0</v>
      </c>
      <c r="R143" s="180">
        <f t="shared" si="100"/>
        <v>0</v>
      </c>
      <c r="S143" s="180">
        <f t="shared" si="100"/>
        <v>0</v>
      </c>
      <c r="T143" s="180">
        <f t="shared" si="100"/>
        <v>0</v>
      </c>
      <c r="U143" s="180">
        <f t="shared" si="100"/>
        <v>0</v>
      </c>
      <c r="V143" s="180">
        <f t="shared" si="100"/>
        <v>0</v>
      </c>
      <c r="W143" s="164" t="e">
        <f t="shared" si="97"/>
        <v>#DIV/0!</v>
      </c>
      <c r="X143" s="40"/>
      <c r="Y143" s="40"/>
      <c r="Z143" s="40"/>
      <c r="AA143" s="40"/>
      <c r="AB143" s="40"/>
      <c r="AC143" s="40"/>
      <c r="AD143" s="40"/>
      <c r="AE143" s="16"/>
      <c r="AF143" s="16"/>
      <c r="AG143" s="16"/>
      <c r="AH143" s="16"/>
      <c r="AI143" s="16"/>
      <c r="AJ143" s="16"/>
    </row>
    <row r="144" spans="1:36" ht="42.75" hidden="1" customHeight="1">
      <c r="A144" s="136"/>
      <c r="B144" s="159"/>
      <c r="C144" s="111"/>
      <c r="D144" s="160"/>
      <c r="E144" s="186"/>
      <c r="F144" s="187">
        <f>G144+T144</f>
        <v>0</v>
      </c>
      <c r="G144" s="186"/>
      <c r="H144" s="186"/>
      <c r="I144" s="187"/>
      <c r="J144" s="187"/>
      <c r="K144" s="187"/>
      <c r="L144" s="187"/>
      <c r="M144" s="187"/>
      <c r="N144" s="187"/>
      <c r="O144" s="187"/>
      <c r="P144" s="187"/>
      <c r="Q144" s="187"/>
      <c r="R144" s="187"/>
      <c r="S144" s="187"/>
      <c r="T144" s="187">
        <f>H144+I144+J144+K144</f>
        <v>0</v>
      </c>
      <c r="U144" s="184"/>
      <c r="V144" s="186">
        <f>E144-F144</f>
        <v>0</v>
      </c>
      <c r="W144" s="164" t="e">
        <f t="shared" si="97"/>
        <v>#DIV/0!</v>
      </c>
      <c r="X144" s="40"/>
      <c r="Y144" s="40"/>
      <c r="Z144" s="40"/>
      <c r="AA144" s="40"/>
      <c r="AB144" s="40"/>
      <c r="AC144" s="40"/>
      <c r="AD144" s="40"/>
      <c r="AE144" s="16"/>
      <c r="AF144" s="16"/>
      <c r="AG144" s="16"/>
      <c r="AH144" s="16"/>
      <c r="AI144" s="16"/>
      <c r="AJ144" s="16"/>
    </row>
    <row r="145" spans="1:36" ht="63.75" hidden="1" customHeight="1">
      <c r="A145" s="337"/>
      <c r="B145" s="141">
        <v>1115011</v>
      </c>
      <c r="C145" s="82" t="s">
        <v>52</v>
      </c>
      <c r="D145" s="77"/>
      <c r="E145" s="180">
        <f>E146</f>
        <v>0</v>
      </c>
      <c r="F145" s="180">
        <f t="shared" ref="F145:V145" si="101">F146</f>
        <v>0</v>
      </c>
      <c r="G145" s="180">
        <f t="shared" si="101"/>
        <v>0</v>
      </c>
      <c r="H145" s="180">
        <f t="shared" si="101"/>
        <v>0</v>
      </c>
      <c r="I145" s="180">
        <f t="shared" si="101"/>
        <v>0</v>
      </c>
      <c r="J145" s="180">
        <f t="shared" si="101"/>
        <v>0</v>
      </c>
      <c r="K145" s="180">
        <f t="shared" si="101"/>
        <v>0</v>
      </c>
      <c r="L145" s="180">
        <f t="shared" si="101"/>
        <v>0</v>
      </c>
      <c r="M145" s="180">
        <f t="shared" si="101"/>
        <v>0</v>
      </c>
      <c r="N145" s="180">
        <f t="shared" si="101"/>
        <v>0</v>
      </c>
      <c r="O145" s="180">
        <f t="shared" si="101"/>
        <v>0</v>
      </c>
      <c r="P145" s="180">
        <f t="shared" si="101"/>
        <v>0</v>
      </c>
      <c r="Q145" s="180">
        <f t="shared" si="101"/>
        <v>0</v>
      </c>
      <c r="R145" s="180">
        <f t="shared" si="101"/>
        <v>0</v>
      </c>
      <c r="S145" s="180">
        <f t="shared" si="101"/>
        <v>0</v>
      </c>
      <c r="T145" s="180">
        <f t="shared" si="101"/>
        <v>0</v>
      </c>
      <c r="U145" s="180">
        <f t="shared" si="101"/>
        <v>48000</v>
      </c>
      <c r="V145" s="180">
        <f t="shared" si="101"/>
        <v>0</v>
      </c>
      <c r="W145" s="164" t="e">
        <f t="shared" si="97"/>
        <v>#DIV/0!</v>
      </c>
      <c r="X145" s="40"/>
      <c r="Y145" s="40"/>
      <c r="Z145" s="40"/>
      <c r="AA145" s="40"/>
      <c r="AB145" s="40"/>
      <c r="AC145" s="40"/>
      <c r="AD145" s="40"/>
      <c r="AE145" s="16"/>
      <c r="AF145" s="16"/>
      <c r="AG145" s="16"/>
      <c r="AH145" s="16"/>
      <c r="AI145" s="16"/>
      <c r="AJ145" s="16"/>
    </row>
    <row r="146" spans="1:36" ht="43.5" hidden="1" customHeight="1">
      <c r="A146" s="136"/>
      <c r="B146" s="142">
        <v>3110</v>
      </c>
      <c r="C146" s="19" t="s">
        <v>1</v>
      </c>
      <c r="D146" s="219"/>
      <c r="E146" s="186"/>
      <c r="F146" s="186">
        <f>G146+T146</f>
        <v>0</v>
      </c>
      <c r="G146" s="186"/>
      <c r="H146" s="186"/>
      <c r="I146" s="187"/>
      <c r="J146" s="187"/>
      <c r="K146" s="187"/>
      <c r="L146" s="187"/>
      <c r="M146" s="187"/>
      <c r="N146" s="187"/>
      <c r="O146" s="187"/>
      <c r="P146" s="187"/>
      <c r="Q146" s="187"/>
      <c r="R146" s="187"/>
      <c r="S146" s="187"/>
      <c r="T146" s="187">
        <f>H146+I146+J146+K146+L146+M146+N146+O146</f>
        <v>0</v>
      </c>
      <c r="U146" s="186">
        <v>48000</v>
      </c>
      <c r="V146" s="186">
        <f>E146-F146</f>
        <v>0</v>
      </c>
      <c r="W146" s="164" t="e">
        <f t="shared" si="97"/>
        <v>#DIV/0!</v>
      </c>
      <c r="X146" s="40"/>
      <c r="Y146" s="40"/>
      <c r="Z146" s="40"/>
      <c r="AA146" s="40"/>
      <c r="AB146" s="40"/>
      <c r="AC146" s="40"/>
      <c r="AD146" s="40"/>
      <c r="AE146" s="16"/>
      <c r="AF146" s="16"/>
      <c r="AG146" s="16"/>
      <c r="AH146" s="16"/>
      <c r="AI146" s="16"/>
      <c r="AJ146" s="16"/>
    </row>
    <row r="147" spans="1:36" ht="144.75" customHeight="1">
      <c r="A147" s="337">
        <v>49</v>
      </c>
      <c r="B147" s="64" t="s">
        <v>46</v>
      </c>
      <c r="C147" s="82" t="s">
        <v>47</v>
      </c>
      <c r="D147" s="240"/>
      <c r="E147" s="180">
        <f>E149+E150+E151+E152+E153+E154+E155+E148</f>
        <v>800000</v>
      </c>
      <c r="F147" s="180">
        <f t="shared" ref="F147:V147" si="102">F149+F150+F151+F152+F153+F154+F155+F148</f>
        <v>0</v>
      </c>
      <c r="G147" s="180">
        <f t="shared" si="102"/>
        <v>0</v>
      </c>
      <c r="H147" s="180">
        <f t="shared" si="102"/>
        <v>0</v>
      </c>
      <c r="I147" s="180">
        <f t="shared" si="102"/>
        <v>0</v>
      </c>
      <c r="J147" s="180">
        <f t="shared" si="102"/>
        <v>0</v>
      </c>
      <c r="K147" s="180">
        <f t="shared" si="102"/>
        <v>0</v>
      </c>
      <c r="L147" s="180">
        <f t="shared" si="102"/>
        <v>0</v>
      </c>
      <c r="M147" s="180">
        <f t="shared" si="102"/>
        <v>0</v>
      </c>
      <c r="N147" s="180">
        <f t="shared" si="102"/>
        <v>0</v>
      </c>
      <c r="O147" s="180">
        <f t="shared" si="102"/>
        <v>0</v>
      </c>
      <c r="P147" s="180">
        <f t="shared" si="102"/>
        <v>0</v>
      </c>
      <c r="Q147" s="180">
        <f t="shared" si="102"/>
        <v>0</v>
      </c>
      <c r="R147" s="180">
        <f t="shared" si="102"/>
        <v>0</v>
      </c>
      <c r="S147" s="180">
        <f t="shared" si="102"/>
        <v>0</v>
      </c>
      <c r="T147" s="180">
        <f t="shared" si="102"/>
        <v>0</v>
      </c>
      <c r="U147" s="180">
        <f t="shared" si="102"/>
        <v>0</v>
      </c>
      <c r="V147" s="180">
        <f t="shared" si="102"/>
        <v>800000</v>
      </c>
      <c r="W147" s="164">
        <f t="shared" si="97"/>
        <v>0</v>
      </c>
      <c r="X147" s="40"/>
      <c r="Y147" s="40"/>
      <c r="Z147" s="40"/>
      <c r="AA147" s="40"/>
      <c r="AB147" s="40"/>
      <c r="AC147" s="40"/>
      <c r="AD147" s="40"/>
      <c r="AE147" s="16"/>
      <c r="AF147" s="16"/>
      <c r="AG147" s="16"/>
      <c r="AH147" s="16"/>
      <c r="AI147" s="16"/>
      <c r="AJ147" s="16"/>
    </row>
    <row r="148" spans="1:36" ht="53.25" hidden="1" customHeight="1">
      <c r="A148" s="136"/>
      <c r="B148" s="133" t="s">
        <v>11</v>
      </c>
      <c r="C148" s="261" t="s">
        <v>45</v>
      </c>
      <c r="D148" s="238" t="s">
        <v>157</v>
      </c>
      <c r="E148" s="186"/>
      <c r="F148" s="165">
        <f>G148+T148</f>
        <v>0</v>
      </c>
      <c r="G148" s="187"/>
      <c r="H148" s="187"/>
      <c r="I148" s="187"/>
      <c r="J148" s="187"/>
      <c r="K148" s="187"/>
      <c r="L148" s="187"/>
      <c r="M148" s="187"/>
      <c r="N148" s="187"/>
      <c r="O148" s="187"/>
      <c r="P148" s="187"/>
      <c r="Q148" s="187"/>
      <c r="R148" s="187"/>
      <c r="S148" s="187"/>
      <c r="T148" s="173">
        <f>H148+I148+J148+K148+L148+M148+N148+O148</f>
        <v>0</v>
      </c>
      <c r="U148" s="187"/>
      <c r="V148" s="164">
        <f t="shared" ref="V148:V155" si="103">E148-F148</f>
        <v>0</v>
      </c>
      <c r="W148" s="164" t="e">
        <f t="shared" si="97"/>
        <v>#DIV/0!</v>
      </c>
      <c r="X148" s="40"/>
      <c r="Y148" s="40"/>
      <c r="Z148" s="40"/>
      <c r="AA148" s="40"/>
      <c r="AB148" s="40"/>
      <c r="AC148" s="40"/>
      <c r="AD148" s="40"/>
      <c r="AE148" s="16"/>
      <c r="AF148" s="16"/>
      <c r="AG148" s="16"/>
      <c r="AH148" s="16"/>
      <c r="AI148" s="16"/>
      <c r="AJ148" s="16"/>
    </row>
    <row r="149" spans="1:36" ht="60.75" hidden="1" customHeight="1">
      <c r="A149" s="39"/>
      <c r="B149" s="20">
        <v>3132</v>
      </c>
      <c r="C149" s="261" t="s">
        <v>0</v>
      </c>
      <c r="D149" s="223" t="s">
        <v>124</v>
      </c>
      <c r="E149" s="181"/>
      <c r="F149" s="165">
        <f>G149+T149</f>
        <v>0</v>
      </c>
      <c r="G149" s="165"/>
      <c r="H149" s="185"/>
      <c r="I149" s="185"/>
      <c r="J149" s="185"/>
      <c r="K149" s="185"/>
      <c r="L149" s="173"/>
      <c r="M149" s="164"/>
      <c r="N149" s="164"/>
      <c r="O149" s="164"/>
      <c r="P149" s="164"/>
      <c r="Q149" s="164"/>
      <c r="R149" s="164"/>
      <c r="S149" s="164"/>
      <c r="T149" s="173">
        <f>H149+I149+J149+K149+L149+M149+N149+O149</f>
        <v>0</v>
      </c>
      <c r="U149" s="162"/>
      <c r="V149" s="164">
        <f t="shared" si="103"/>
        <v>0</v>
      </c>
      <c r="W149" s="164" t="e">
        <f t="shared" si="97"/>
        <v>#DIV/0!</v>
      </c>
      <c r="X149" s="40"/>
      <c r="Y149" s="40"/>
      <c r="Z149" s="40"/>
      <c r="AA149" s="40"/>
      <c r="AB149" s="40"/>
      <c r="AC149" s="40"/>
      <c r="AD149" s="40"/>
      <c r="AE149" s="16"/>
      <c r="AF149" s="16"/>
      <c r="AG149" s="16"/>
      <c r="AH149" s="16"/>
      <c r="AI149" s="16"/>
      <c r="AJ149" s="16"/>
    </row>
    <row r="150" spans="1:36" ht="50.25" customHeight="1">
      <c r="A150" s="39">
        <v>50</v>
      </c>
      <c r="B150" s="39">
        <v>3132</v>
      </c>
      <c r="C150" s="269" t="s">
        <v>0</v>
      </c>
      <c r="D150" s="223" t="s">
        <v>125</v>
      </c>
      <c r="E150" s="181">
        <v>800000</v>
      </c>
      <c r="F150" s="181">
        <f t="shared" ref="F150:F155" si="104">G150+T150</f>
        <v>0</v>
      </c>
      <c r="G150" s="181">
        <v>0</v>
      </c>
      <c r="H150" s="185"/>
      <c r="I150" s="185"/>
      <c r="J150" s="185"/>
      <c r="K150" s="185"/>
      <c r="L150" s="173"/>
      <c r="M150" s="164"/>
      <c r="N150" s="164"/>
      <c r="O150" s="164"/>
      <c r="P150" s="164"/>
      <c r="Q150" s="164"/>
      <c r="R150" s="164"/>
      <c r="S150" s="164"/>
      <c r="T150" s="173">
        <f t="shared" ref="T150:T155" si="105">H150+I150+J150+K150+L150+M150+N150+O150</f>
        <v>0</v>
      </c>
      <c r="U150" s="162">
        <v>0</v>
      </c>
      <c r="V150" s="164">
        <f t="shared" si="103"/>
        <v>800000</v>
      </c>
      <c r="W150" s="164">
        <f t="shared" si="97"/>
        <v>0</v>
      </c>
      <c r="X150" s="40"/>
      <c r="Y150" s="40"/>
      <c r="Z150" s="40"/>
      <c r="AA150" s="40"/>
      <c r="AB150" s="40"/>
      <c r="AC150" s="40"/>
      <c r="AD150" s="40"/>
      <c r="AE150" s="16"/>
      <c r="AF150" s="16"/>
      <c r="AG150" s="16"/>
      <c r="AH150" s="16"/>
      <c r="AI150" s="16"/>
      <c r="AJ150" s="16"/>
    </row>
    <row r="151" spans="1:36" ht="45" hidden="1" customHeight="1">
      <c r="A151" s="39"/>
      <c r="B151" s="20"/>
      <c r="C151" s="111"/>
      <c r="D151" s="238"/>
      <c r="E151" s="181"/>
      <c r="F151" s="165">
        <f t="shared" si="104"/>
        <v>0</v>
      </c>
      <c r="G151" s="165"/>
      <c r="H151" s="185"/>
      <c r="I151" s="185"/>
      <c r="J151" s="185"/>
      <c r="K151" s="185"/>
      <c r="L151" s="173"/>
      <c r="M151" s="164"/>
      <c r="N151" s="164"/>
      <c r="O151" s="164"/>
      <c r="P151" s="164"/>
      <c r="Q151" s="164"/>
      <c r="R151" s="164"/>
      <c r="S151" s="164"/>
      <c r="T151" s="173">
        <f t="shared" si="105"/>
        <v>0</v>
      </c>
      <c r="U151" s="162"/>
      <c r="V151" s="164">
        <f t="shared" si="103"/>
        <v>0</v>
      </c>
      <c r="W151" s="164" t="e">
        <f t="shared" si="97"/>
        <v>#DIV/0!</v>
      </c>
      <c r="X151" s="40"/>
      <c r="Y151" s="40"/>
      <c r="Z151" s="40"/>
      <c r="AA151" s="40"/>
      <c r="AB151" s="40"/>
      <c r="AC151" s="40"/>
      <c r="AD151" s="40"/>
      <c r="AE151" s="16"/>
      <c r="AF151" s="16"/>
      <c r="AG151" s="16"/>
      <c r="AH151" s="16"/>
      <c r="AI151" s="16"/>
      <c r="AJ151" s="16"/>
    </row>
    <row r="152" spans="1:36" ht="57.75" hidden="1" customHeight="1">
      <c r="A152" s="39"/>
      <c r="B152" s="20"/>
      <c r="C152" s="111"/>
      <c r="D152" s="238"/>
      <c r="E152" s="181"/>
      <c r="F152" s="165">
        <f t="shared" si="104"/>
        <v>0</v>
      </c>
      <c r="G152" s="165"/>
      <c r="H152" s="185"/>
      <c r="I152" s="185"/>
      <c r="J152" s="185"/>
      <c r="K152" s="185"/>
      <c r="L152" s="173"/>
      <c r="M152" s="164"/>
      <c r="N152" s="164"/>
      <c r="O152" s="164"/>
      <c r="P152" s="164"/>
      <c r="Q152" s="164"/>
      <c r="R152" s="164"/>
      <c r="S152" s="164"/>
      <c r="T152" s="173">
        <f t="shared" si="105"/>
        <v>0</v>
      </c>
      <c r="U152" s="162"/>
      <c r="V152" s="164">
        <f t="shared" si="103"/>
        <v>0</v>
      </c>
      <c r="W152" s="164" t="e">
        <f t="shared" si="97"/>
        <v>#DIV/0!</v>
      </c>
      <c r="X152" s="40"/>
      <c r="Y152" s="40"/>
      <c r="Z152" s="40"/>
      <c r="AA152" s="40"/>
      <c r="AB152" s="40"/>
      <c r="AC152" s="40"/>
      <c r="AD152" s="40"/>
      <c r="AE152" s="16"/>
      <c r="AF152" s="16"/>
      <c r="AG152" s="16"/>
      <c r="AH152" s="16"/>
      <c r="AI152" s="16"/>
      <c r="AJ152" s="16"/>
    </row>
    <row r="153" spans="1:36" ht="57" hidden="1" customHeight="1">
      <c r="A153" s="39"/>
      <c r="B153" s="20"/>
      <c r="C153" s="111"/>
      <c r="D153" s="238"/>
      <c r="E153" s="181"/>
      <c r="F153" s="165">
        <f t="shared" si="104"/>
        <v>0</v>
      </c>
      <c r="G153" s="165"/>
      <c r="H153" s="185"/>
      <c r="I153" s="185"/>
      <c r="J153" s="185"/>
      <c r="K153" s="185"/>
      <c r="L153" s="173"/>
      <c r="M153" s="164"/>
      <c r="N153" s="164"/>
      <c r="O153" s="164"/>
      <c r="P153" s="164"/>
      <c r="Q153" s="164"/>
      <c r="R153" s="164"/>
      <c r="S153" s="164"/>
      <c r="T153" s="173">
        <f t="shared" si="105"/>
        <v>0</v>
      </c>
      <c r="U153" s="162"/>
      <c r="V153" s="164">
        <f t="shared" si="103"/>
        <v>0</v>
      </c>
      <c r="W153" s="164" t="e">
        <f t="shared" si="97"/>
        <v>#DIV/0!</v>
      </c>
      <c r="X153" s="40"/>
      <c r="Y153" s="40"/>
      <c r="Z153" s="40"/>
      <c r="AA153" s="40"/>
      <c r="AB153" s="40"/>
      <c r="AC153" s="40"/>
      <c r="AD153" s="40"/>
      <c r="AE153" s="16"/>
      <c r="AF153" s="16"/>
      <c r="AG153" s="16"/>
      <c r="AH153" s="16"/>
      <c r="AI153" s="16"/>
      <c r="AJ153" s="16"/>
    </row>
    <row r="154" spans="1:36" ht="51.75" hidden="1" customHeight="1">
      <c r="A154" s="39"/>
      <c r="B154" s="20"/>
      <c r="C154" s="111"/>
      <c r="D154" s="223"/>
      <c r="E154" s="181"/>
      <c r="F154" s="165">
        <f t="shared" si="104"/>
        <v>0</v>
      </c>
      <c r="G154" s="165"/>
      <c r="H154" s="185"/>
      <c r="I154" s="185"/>
      <c r="J154" s="185"/>
      <c r="K154" s="185"/>
      <c r="L154" s="173"/>
      <c r="M154" s="164"/>
      <c r="N154" s="164"/>
      <c r="O154" s="164"/>
      <c r="P154" s="164"/>
      <c r="Q154" s="164"/>
      <c r="R154" s="164"/>
      <c r="S154" s="164"/>
      <c r="T154" s="173">
        <f t="shared" si="105"/>
        <v>0</v>
      </c>
      <c r="U154" s="162"/>
      <c r="V154" s="164">
        <f t="shared" si="103"/>
        <v>0</v>
      </c>
      <c r="W154" s="164" t="e">
        <f t="shared" si="97"/>
        <v>#DIV/0!</v>
      </c>
      <c r="X154" s="40"/>
      <c r="Y154" s="40"/>
      <c r="Z154" s="40"/>
      <c r="AA154" s="40"/>
      <c r="AB154" s="40"/>
      <c r="AC154" s="40"/>
      <c r="AD154" s="40"/>
      <c r="AE154" s="16"/>
      <c r="AF154" s="16"/>
      <c r="AG154" s="16"/>
      <c r="AH154" s="16"/>
      <c r="AI154" s="16"/>
      <c r="AJ154" s="16"/>
    </row>
    <row r="155" spans="1:36" ht="84.75" hidden="1" customHeight="1">
      <c r="A155" s="39"/>
      <c r="B155" s="20"/>
      <c r="C155" s="111"/>
      <c r="D155" s="223"/>
      <c r="E155" s="181"/>
      <c r="F155" s="165">
        <f t="shared" si="104"/>
        <v>0</v>
      </c>
      <c r="G155" s="165"/>
      <c r="H155" s="185"/>
      <c r="I155" s="185"/>
      <c r="J155" s="185"/>
      <c r="K155" s="185"/>
      <c r="L155" s="173"/>
      <c r="M155" s="164"/>
      <c r="N155" s="164"/>
      <c r="O155" s="164"/>
      <c r="P155" s="164"/>
      <c r="Q155" s="164"/>
      <c r="R155" s="164"/>
      <c r="S155" s="164"/>
      <c r="T155" s="173">
        <f t="shared" si="105"/>
        <v>0</v>
      </c>
      <c r="U155" s="162"/>
      <c r="V155" s="164">
        <f t="shared" si="103"/>
        <v>0</v>
      </c>
      <c r="W155" s="164" t="e">
        <f t="shared" si="97"/>
        <v>#DIV/0!</v>
      </c>
      <c r="X155" s="40"/>
      <c r="Y155" s="40"/>
      <c r="Z155" s="40"/>
      <c r="AA155" s="40"/>
      <c r="AB155" s="40"/>
      <c r="AC155" s="40"/>
      <c r="AD155" s="40"/>
      <c r="AE155" s="16"/>
      <c r="AF155" s="16"/>
      <c r="AG155" s="16"/>
      <c r="AH155" s="16"/>
      <c r="AI155" s="16"/>
      <c r="AJ155" s="16"/>
    </row>
    <row r="156" spans="1:36" ht="42" hidden="1" customHeight="1">
      <c r="A156" s="337"/>
      <c r="B156" s="81">
        <v>1117520</v>
      </c>
      <c r="C156" s="217" t="s">
        <v>70</v>
      </c>
      <c r="D156" s="218"/>
      <c r="E156" s="180">
        <f>E157</f>
        <v>0</v>
      </c>
      <c r="F156" s="180">
        <f t="shared" ref="F156:V156" si="106">F157</f>
        <v>0</v>
      </c>
      <c r="G156" s="180">
        <f t="shared" si="106"/>
        <v>0</v>
      </c>
      <c r="H156" s="180">
        <f t="shared" si="106"/>
        <v>0</v>
      </c>
      <c r="I156" s="180">
        <f t="shared" si="106"/>
        <v>0</v>
      </c>
      <c r="J156" s="180">
        <f t="shared" si="106"/>
        <v>0</v>
      </c>
      <c r="K156" s="180">
        <f t="shared" si="106"/>
        <v>0</v>
      </c>
      <c r="L156" s="180">
        <f t="shared" si="106"/>
        <v>0</v>
      </c>
      <c r="M156" s="180">
        <f t="shared" si="106"/>
        <v>0</v>
      </c>
      <c r="N156" s="180">
        <f t="shared" si="106"/>
        <v>0</v>
      </c>
      <c r="O156" s="180">
        <f t="shared" si="106"/>
        <v>0</v>
      </c>
      <c r="P156" s="180">
        <f t="shared" si="106"/>
        <v>0</v>
      </c>
      <c r="Q156" s="180">
        <f t="shared" si="106"/>
        <v>0</v>
      </c>
      <c r="R156" s="180">
        <f t="shared" si="106"/>
        <v>0</v>
      </c>
      <c r="S156" s="180">
        <f t="shared" si="106"/>
        <v>0</v>
      </c>
      <c r="T156" s="180">
        <f t="shared" si="106"/>
        <v>0</v>
      </c>
      <c r="U156" s="180">
        <f t="shared" si="106"/>
        <v>0</v>
      </c>
      <c r="V156" s="180">
        <f t="shared" si="106"/>
        <v>0</v>
      </c>
      <c r="W156" s="164" t="e">
        <f t="shared" si="97"/>
        <v>#DIV/0!</v>
      </c>
      <c r="X156" s="40"/>
      <c r="Y156" s="40"/>
      <c r="Z156" s="40"/>
      <c r="AA156" s="40"/>
      <c r="AB156" s="40"/>
      <c r="AC156" s="40"/>
      <c r="AD156" s="40"/>
      <c r="AE156" s="16"/>
      <c r="AF156" s="16"/>
      <c r="AG156" s="16"/>
      <c r="AH156" s="16"/>
      <c r="AI156" s="16"/>
      <c r="AJ156" s="16"/>
    </row>
    <row r="157" spans="1:36" ht="64.5" hidden="1" customHeight="1">
      <c r="A157" s="39"/>
      <c r="B157" s="20">
        <v>3110</v>
      </c>
      <c r="C157" s="213"/>
      <c r="D157" s="212"/>
      <c r="E157" s="181"/>
      <c r="F157" s="165">
        <f>G157+T157</f>
        <v>0</v>
      </c>
      <c r="G157" s="165"/>
      <c r="H157" s="185"/>
      <c r="I157" s="185"/>
      <c r="J157" s="185"/>
      <c r="K157" s="185"/>
      <c r="L157" s="173"/>
      <c r="M157" s="164"/>
      <c r="N157" s="164"/>
      <c r="O157" s="164"/>
      <c r="P157" s="164"/>
      <c r="Q157" s="164"/>
      <c r="R157" s="164"/>
      <c r="S157" s="164"/>
      <c r="T157" s="173">
        <f>H157+I157+J157</f>
        <v>0</v>
      </c>
      <c r="U157" s="162"/>
      <c r="V157" s="164">
        <f>E157-F157</f>
        <v>0</v>
      </c>
      <c r="W157" s="164" t="e">
        <f t="shared" si="97"/>
        <v>#DIV/0!</v>
      </c>
      <c r="X157" s="40"/>
      <c r="Y157" s="40"/>
      <c r="Z157" s="40"/>
      <c r="AA157" s="40"/>
      <c r="AB157" s="40"/>
      <c r="AC157" s="40"/>
      <c r="AD157" s="40"/>
      <c r="AE157" s="16"/>
      <c r="AF157" s="16"/>
      <c r="AG157" s="16"/>
      <c r="AH157" s="16"/>
      <c r="AI157" s="16"/>
      <c r="AJ157" s="16"/>
    </row>
    <row r="158" spans="1:36" ht="64.5" hidden="1" customHeight="1">
      <c r="A158" s="337"/>
      <c r="B158" s="81">
        <v>1117325</v>
      </c>
      <c r="C158" s="295" t="s">
        <v>30</v>
      </c>
      <c r="D158" s="246"/>
      <c r="E158" s="180">
        <f>E159</f>
        <v>0</v>
      </c>
      <c r="F158" s="292">
        <f>F159</f>
        <v>0</v>
      </c>
      <c r="G158" s="292">
        <f t="shared" ref="G158:V158" si="107">G159</f>
        <v>0</v>
      </c>
      <c r="H158" s="292">
        <f t="shared" si="107"/>
        <v>0</v>
      </c>
      <c r="I158" s="292">
        <f t="shared" si="107"/>
        <v>0</v>
      </c>
      <c r="J158" s="292">
        <f t="shared" si="107"/>
        <v>0</v>
      </c>
      <c r="K158" s="292">
        <f t="shared" si="107"/>
        <v>0</v>
      </c>
      <c r="L158" s="292">
        <f t="shared" si="107"/>
        <v>0</v>
      </c>
      <c r="M158" s="292">
        <f t="shared" si="107"/>
        <v>0</v>
      </c>
      <c r="N158" s="292">
        <f t="shared" si="107"/>
        <v>0</v>
      </c>
      <c r="O158" s="292">
        <f t="shared" si="107"/>
        <v>0</v>
      </c>
      <c r="P158" s="292">
        <f t="shared" si="107"/>
        <v>0</v>
      </c>
      <c r="Q158" s="292">
        <f t="shared" si="107"/>
        <v>0</v>
      </c>
      <c r="R158" s="292">
        <f t="shared" si="107"/>
        <v>0</v>
      </c>
      <c r="S158" s="292">
        <f t="shared" si="107"/>
        <v>0</v>
      </c>
      <c r="T158" s="292">
        <f t="shared" si="107"/>
        <v>0</v>
      </c>
      <c r="U158" s="292">
        <f t="shared" si="107"/>
        <v>0</v>
      </c>
      <c r="V158" s="292">
        <f t="shared" si="107"/>
        <v>0</v>
      </c>
      <c r="W158" s="164" t="e">
        <f t="shared" si="97"/>
        <v>#DIV/0!</v>
      </c>
      <c r="X158" s="40"/>
      <c r="Y158" s="40"/>
      <c r="Z158" s="40"/>
      <c r="AA158" s="40"/>
      <c r="AB158" s="40"/>
      <c r="AC158" s="40"/>
      <c r="AD158" s="40"/>
      <c r="AE158" s="16"/>
      <c r="AF158" s="16"/>
      <c r="AG158" s="16"/>
      <c r="AH158" s="16"/>
      <c r="AI158" s="16"/>
      <c r="AJ158" s="16"/>
    </row>
    <row r="159" spans="1:36" ht="87" hidden="1" customHeight="1">
      <c r="A159" s="39"/>
      <c r="B159" s="20">
        <v>3122</v>
      </c>
      <c r="C159" s="261" t="s">
        <v>50</v>
      </c>
      <c r="D159" s="223" t="s">
        <v>165</v>
      </c>
      <c r="E159" s="181"/>
      <c r="F159" s="165">
        <f>G159+T159</f>
        <v>0</v>
      </c>
      <c r="G159" s="165"/>
      <c r="H159" s="185"/>
      <c r="I159" s="185"/>
      <c r="J159" s="185"/>
      <c r="K159" s="185"/>
      <c r="L159" s="173"/>
      <c r="M159" s="164"/>
      <c r="N159" s="164"/>
      <c r="O159" s="164"/>
      <c r="P159" s="164"/>
      <c r="Q159" s="164"/>
      <c r="R159" s="164"/>
      <c r="S159" s="164"/>
      <c r="T159" s="173">
        <f>H159+I159+J159+K159</f>
        <v>0</v>
      </c>
      <c r="U159" s="162"/>
      <c r="V159" s="164">
        <f>E159-F159</f>
        <v>0</v>
      </c>
      <c r="W159" s="164" t="e">
        <f t="shared" si="97"/>
        <v>#DIV/0!</v>
      </c>
      <c r="X159" s="40"/>
      <c r="Y159" s="40"/>
      <c r="Z159" s="40"/>
      <c r="AA159" s="40"/>
      <c r="AB159" s="40"/>
      <c r="AC159" s="40"/>
      <c r="AD159" s="40"/>
      <c r="AE159" s="16"/>
      <c r="AF159" s="16"/>
      <c r="AG159" s="16"/>
      <c r="AH159" s="16"/>
      <c r="AI159" s="16"/>
      <c r="AJ159" s="16"/>
    </row>
    <row r="160" spans="1:36" ht="161.25" customHeight="1">
      <c r="A160" s="336">
        <v>51</v>
      </c>
      <c r="B160" s="270" t="s">
        <v>19</v>
      </c>
      <c r="C160" s="205" t="s">
        <v>126</v>
      </c>
      <c r="D160" s="125"/>
      <c r="E160" s="175">
        <f>E173+E176+E179+E182+E186+E198+E200+E209+E225+E227+E229</f>
        <v>45165284.909999996</v>
      </c>
      <c r="F160" s="175">
        <f>F176+F186+F200+F227</f>
        <v>44604795.939999998</v>
      </c>
      <c r="G160" s="175">
        <f t="shared" ref="G160:V160" si="108">G176+G186+G200+G227</f>
        <v>44604795.939999998</v>
      </c>
      <c r="H160" s="175">
        <f t="shared" si="108"/>
        <v>0</v>
      </c>
      <c r="I160" s="175">
        <f t="shared" si="108"/>
        <v>0</v>
      </c>
      <c r="J160" s="175">
        <f t="shared" si="108"/>
        <v>0</v>
      </c>
      <c r="K160" s="175">
        <f t="shared" si="108"/>
        <v>0</v>
      </c>
      <c r="L160" s="175">
        <f t="shared" si="108"/>
        <v>0</v>
      </c>
      <c r="M160" s="175">
        <f t="shared" si="108"/>
        <v>0</v>
      </c>
      <c r="N160" s="175">
        <f t="shared" si="108"/>
        <v>0</v>
      </c>
      <c r="O160" s="175">
        <f t="shared" si="108"/>
        <v>0</v>
      </c>
      <c r="P160" s="175">
        <f t="shared" si="108"/>
        <v>0</v>
      </c>
      <c r="Q160" s="175">
        <f t="shared" si="108"/>
        <v>0</v>
      </c>
      <c r="R160" s="175">
        <f t="shared" si="108"/>
        <v>0</v>
      </c>
      <c r="S160" s="175">
        <f t="shared" si="108"/>
        <v>0</v>
      </c>
      <c r="T160" s="175">
        <f t="shared" si="108"/>
        <v>0</v>
      </c>
      <c r="U160" s="175">
        <f t="shared" si="108"/>
        <v>44604795.939999998</v>
      </c>
      <c r="V160" s="175">
        <f t="shared" si="108"/>
        <v>560488.97000000044</v>
      </c>
      <c r="W160" s="164">
        <f t="shared" si="97"/>
        <v>98.759027046730978</v>
      </c>
      <c r="X160" s="40"/>
      <c r="Y160" s="40"/>
      <c r="Z160" s="40"/>
      <c r="AA160" s="40"/>
      <c r="AB160" s="40"/>
      <c r="AC160" s="40"/>
      <c r="AD160" s="40"/>
      <c r="AE160" s="16"/>
      <c r="AF160" s="16"/>
      <c r="AG160" s="16"/>
      <c r="AH160" s="16"/>
      <c r="AI160" s="16"/>
      <c r="AJ160" s="16"/>
    </row>
    <row r="161" spans="1:36" ht="38.25" hidden="1" customHeight="1">
      <c r="A161" s="337"/>
      <c r="B161" s="76"/>
      <c r="C161" s="82"/>
      <c r="D161" s="77"/>
      <c r="E161" s="180">
        <f>E162</f>
        <v>0</v>
      </c>
      <c r="F161" s="189">
        <f t="shared" ref="F161:V161" si="109">F162</f>
        <v>0</v>
      </c>
      <c r="G161" s="189">
        <f t="shared" si="109"/>
        <v>0</v>
      </c>
      <c r="H161" s="189">
        <f t="shared" si="109"/>
        <v>0</v>
      </c>
      <c r="I161" s="189">
        <f t="shared" si="109"/>
        <v>0</v>
      </c>
      <c r="J161" s="189">
        <f t="shared" si="109"/>
        <v>0</v>
      </c>
      <c r="K161" s="189">
        <f t="shared" si="109"/>
        <v>0</v>
      </c>
      <c r="L161" s="189">
        <f t="shared" si="109"/>
        <v>0</v>
      </c>
      <c r="M161" s="189">
        <f t="shared" si="109"/>
        <v>0</v>
      </c>
      <c r="N161" s="189">
        <f t="shared" si="109"/>
        <v>0</v>
      </c>
      <c r="O161" s="189">
        <f t="shared" si="109"/>
        <v>0</v>
      </c>
      <c r="P161" s="189">
        <f t="shared" si="109"/>
        <v>0</v>
      </c>
      <c r="Q161" s="189">
        <f t="shared" si="109"/>
        <v>0</v>
      </c>
      <c r="R161" s="189">
        <f t="shared" si="109"/>
        <v>0</v>
      </c>
      <c r="S161" s="189">
        <f t="shared" si="109"/>
        <v>0</v>
      </c>
      <c r="T161" s="180">
        <f t="shared" si="109"/>
        <v>0</v>
      </c>
      <c r="U161" s="180">
        <f t="shared" si="109"/>
        <v>0</v>
      </c>
      <c r="V161" s="180">
        <f t="shared" si="109"/>
        <v>0</v>
      </c>
      <c r="W161" s="164" t="e">
        <f t="shared" ref="W161:W178" si="110">U161*100/E161</f>
        <v>#DIV/0!</v>
      </c>
      <c r="X161" s="40"/>
      <c r="Y161" s="40"/>
      <c r="Z161" s="40"/>
      <c r="AA161" s="40"/>
      <c r="AB161" s="40"/>
      <c r="AC161" s="40"/>
      <c r="AD161" s="40"/>
      <c r="AE161" s="16"/>
      <c r="AF161" s="16"/>
      <c r="AG161" s="16"/>
      <c r="AH161" s="16"/>
      <c r="AI161" s="16"/>
      <c r="AJ161" s="16"/>
    </row>
    <row r="162" spans="1:36" ht="35.25" hidden="1" customHeight="1">
      <c r="A162" s="69"/>
      <c r="B162" s="20"/>
      <c r="C162" s="19"/>
      <c r="D162" s="86"/>
      <c r="E162" s="178"/>
      <c r="F162" s="191">
        <f>G162+T162</f>
        <v>0</v>
      </c>
      <c r="G162" s="191"/>
      <c r="H162" s="191"/>
      <c r="I162" s="191"/>
      <c r="J162" s="191"/>
      <c r="K162" s="191"/>
      <c r="L162" s="191"/>
      <c r="M162" s="191"/>
      <c r="N162" s="191"/>
      <c r="O162" s="191"/>
      <c r="P162" s="191"/>
      <c r="Q162" s="191"/>
      <c r="R162" s="191"/>
      <c r="S162" s="191"/>
      <c r="T162" s="178">
        <f>H162+I162+J162+K162+L162+M162+N162+O162</f>
        <v>0</v>
      </c>
      <c r="U162" s="178"/>
      <c r="V162" s="178">
        <f>E162-F162</f>
        <v>0</v>
      </c>
      <c r="W162" s="164" t="e">
        <f t="shared" si="110"/>
        <v>#DIV/0!</v>
      </c>
      <c r="X162" s="40"/>
      <c r="Y162" s="40"/>
      <c r="Z162" s="40"/>
      <c r="AA162" s="40"/>
      <c r="AB162" s="40"/>
      <c r="AC162" s="40"/>
      <c r="AD162" s="40"/>
      <c r="AE162" s="16"/>
      <c r="AF162" s="16"/>
      <c r="AG162" s="16"/>
      <c r="AH162" s="16"/>
      <c r="AI162" s="16"/>
      <c r="AJ162" s="16"/>
    </row>
    <row r="163" spans="1:36" ht="38.25" hidden="1" customHeight="1">
      <c r="A163" s="337"/>
      <c r="B163" s="76"/>
      <c r="C163" s="95"/>
      <c r="D163" s="94"/>
      <c r="E163" s="180">
        <f>E164+E165</f>
        <v>0</v>
      </c>
      <c r="F163" s="180">
        <f t="shared" ref="F163:V163" si="111">F164+F165</f>
        <v>0</v>
      </c>
      <c r="G163" s="180">
        <f t="shared" si="111"/>
        <v>0</v>
      </c>
      <c r="H163" s="180">
        <f t="shared" si="111"/>
        <v>0</v>
      </c>
      <c r="I163" s="180">
        <f t="shared" si="111"/>
        <v>0</v>
      </c>
      <c r="J163" s="180">
        <f t="shared" si="111"/>
        <v>0</v>
      </c>
      <c r="K163" s="180">
        <f t="shared" si="111"/>
        <v>0</v>
      </c>
      <c r="L163" s="180">
        <f t="shared" si="111"/>
        <v>0</v>
      </c>
      <c r="M163" s="180">
        <f t="shared" si="111"/>
        <v>0</v>
      </c>
      <c r="N163" s="180">
        <f t="shared" si="111"/>
        <v>0</v>
      </c>
      <c r="O163" s="180">
        <f t="shared" si="111"/>
        <v>0</v>
      </c>
      <c r="P163" s="180">
        <f t="shared" si="111"/>
        <v>0</v>
      </c>
      <c r="Q163" s="180">
        <f t="shared" si="111"/>
        <v>0</v>
      </c>
      <c r="R163" s="180">
        <f t="shared" si="111"/>
        <v>0</v>
      </c>
      <c r="S163" s="180">
        <f t="shared" si="111"/>
        <v>0</v>
      </c>
      <c r="T163" s="180">
        <f t="shared" si="111"/>
        <v>0</v>
      </c>
      <c r="U163" s="180">
        <f t="shared" si="111"/>
        <v>10077.41</v>
      </c>
      <c r="V163" s="180">
        <f t="shared" si="111"/>
        <v>0</v>
      </c>
      <c r="W163" s="164" t="e">
        <f t="shared" si="110"/>
        <v>#DIV/0!</v>
      </c>
      <c r="X163" s="40"/>
      <c r="Y163" s="40"/>
      <c r="Z163" s="40"/>
      <c r="AA163" s="40"/>
      <c r="AB163" s="40"/>
      <c r="AC163" s="40"/>
      <c r="AD163" s="40"/>
      <c r="AE163" s="16"/>
      <c r="AF163" s="16"/>
      <c r="AG163" s="16"/>
      <c r="AH163" s="16"/>
      <c r="AI163" s="16"/>
      <c r="AJ163" s="16"/>
    </row>
    <row r="164" spans="1:36" ht="38.25" hidden="1" customHeight="1">
      <c r="A164" s="69"/>
      <c r="B164" s="75"/>
      <c r="C164" s="19"/>
      <c r="D164" s="86"/>
      <c r="E164" s="178"/>
      <c r="F164" s="178">
        <f>G164+T164</f>
        <v>0</v>
      </c>
      <c r="G164" s="192"/>
      <c r="H164" s="191"/>
      <c r="I164" s="191"/>
      <c r="J164" s="191"/>
      <c r="K164" s="192"/>
      <c r="L164" s="192"/>
      <c r="M164" s="192"/>
      <c r="N164" s="192"/>
      <c r="O164" s="192"/>
      <c r="P164" s="192"/>
      <c r="Q164" s="192"/>
      <c r="R164" s="192"/>
      <c r="S164" s="192"/>
      <c r="T164" s="178">
        <f>H164+I164+J164+K164+L164+M164+N164+O164</f>
        <v>0</v>
      </c>
      <c r="U164" s="178">
        <v>10077.41</v>
      </c>
      <c r="V164" s="178">
        <f>E164-F164</f>
        <v>0</v>
      </c>
      <c r="W164" s="164" t="e">
        <f t="shared" si="110"/>
        <v>#DIV/0!</v>
      </c>
      <c r="X164" s="40"/>
      <c r="Y164" s="40"/>
      <c r="Z164" s="40"/>
      <c r="AA164" s="40"/>
      <c r="AB164" s="40"/>
      <c r="AC164" s="40"/>
      <c r="AD164" s="40"/>
      <c r="AE164" s="16"/>
      <c r="AF164" s="16"/>
      <c r="AG164" s="16"/>
      <c r="AH164" s="16"/>
      <c r="AI164" s="16"/>
      <c r="AJ164" s="16"/>
    </row>
    <row r="165" spans="1:36" ht="60.75" hidden="1" customHeight="1">
      <c r="A165" s="69"/>
      <c r="B165" s="75"/>
      <c r="C165" s="19"/>
      <c r="D165" s="86"/>
      <c r="E165" s="178"/>
      <c r="F165" s="178">
        <f>G165+T165</f>
        <v>0</v>
      </c>
      <c r="G165" s="192"/>
      <c r="H165" s="192"/>
      <c r="I165" s="192"/>
      <c r="J165" s="192"/>
      <c r="K165" s="192"/>
      <c r="L165" s="192"/>
      <c r="M165" s="192"/>
      <c r="N165" s="192"/>
      <c r="O165" s="192"/>
      <c r="P165" s="192"/>
      <c r="Q165" s="192"/>
      <c r="R165" s="192"/>
      <c r="S165" s="192"/>
      <c r="T165" s="178">
        <f>H165+I165+J165+K165+L165+M165+N165+O165</f>
        <v>0</v>
      </c>
      <c r="U165" s="179"/>
      <c r="V165" s="178">
        <f>E165-F165</f>
        <v>0</v>
      </c>
      <c r="W165" s="164" t="e">
        <f t="shared" si="110"/>
        <v>#DIV/0!</v>
      </c>
      <c r="X165" s="40"/>
      <c r="Y165" s="40"/>
      <c r="Z165" s="40"/>
      <c r="AA165" s="40"/>
      <c r="AB165" s="40"/>
      <c r="AC165" s="40"/>
      <c r="AD165" s="40"/>
      <c r="AE165" s="16"/>
      <c r="AF165" s="16"/>
      <c r="AG165" s="16"/>
      <c r="AH165" s="16"/>
      <c r="AI165" s="16"/>
      <c r="AJ165" s="16"/>
    </row>
    <row r="166" spans="1:36" ht="60.75" hidden="1" customHeight="1">
      <c r="A166" s="337"/>
      <c r="B166" s="76"/>
      <c r="C166" s="89"/>
      <c r="D166" s="94"/>
      <c r="E166" s="180">
        <f>E167+E168</f>
        <v>0</v>
      </c>
      <c r="F166" s="180">
        <f t="shared" ref="F166:V166" si="112">F167+F168</f>
        <v>0</v>
      </c>
      <c r="G166" s="180">
        <f t="shared" si="112"/>
        <v>0</v>
      </c>
      <c r="H166" s="180">
        <f t="shared" si="112"/>
        <v>0</v>
      </c>
      <c r="I166" s="180">
        <f t="shared" si="112"/>
        <v>0</v>
      </c>
      <c r="J166" s="180">
        <f t="shared" si="112"/>
        <v>0</v>
      </c>
      <c r="K166" s="180">
        <f t="shared" si="112"/>
        <v>0</v>
      </c>
      <c r="L166" s="180">
        <f t="shared" si="112"/>
        <v>0</v>
      </c>
      <c r="M166" s="180">
        <f t="shared" si="112"/>
        <v>0</v>
      </c>
      <c r="N166" s="180">
        <f t="shared" si="112"/>
        <v>0</v>
      </c>
      <c r="O166" s="180">
        <f t="shared" si="112"/>
        <v>0</v>
      </c>
      <c r="P166" s="180">
        <f t="shared" si="112"/>
        <v>0</v>
      </c>
      <c r="Q166" s="180">
        <f t="shared" si="112"/>
        <v>0</v>
      </c>
      <c r="R166" s="180">
        <f t="shared" si="112"/>
        <v>0</v>
      </c>
      <c r="S166" s="180">
        <f t="shared" si="112"/>
        <v>0</v>
      </c>
      <c r="T166" s="180">
        <f t="shared" si="112"/>
        <v>0</v>
      </c>
      <c r="U166" s="180">
        <f t="shared" si="112"/>
        <v>0</v>
      </c>
      <c r="V166" s="180">
        <f t="shared" si="112"/>
        <v>0</v>
      </c>
      <c r="W166" s="164" t="e">
        <f t="shared" si="110"/>
        <v>#DIV/0!</v>
      </c>
      <c r="X166" s="40"/>
      <c r="Y166" s="40"/>
      <c r="Z166" s="40"/>
      <c r="AA166" s="40"/>
      <c r="AB166" s="40"/>
      <c r="AC166" s="40"/>
      <c r="AD166" s="40"/>
      <c r="AE166" s="16"/>
      <c r="AF166" s="16"/>
      <c r="AG166" s="16"/>
      <c r="AH166" s="16"/>
      <c r="AI166" s="16"/>
      <c r="AJ166" s="16"/>
    </row>
    <row r="167" spans="1:36" ht="60.75" hidden="1" customHeight="1">
      <c r="A167" s="69"/>
      <c r="B167" s="75"/>
      <c r="C167" s="19"/>
      <c r="D167" s="86"/>
      <c r="E167" s="178"/>
      <c r="F167" s="178">
        <f>G167+T167</f>
        <v>0</v>
      </c>
      <c r="G167" s="192"/>
      <c r="H167" s="192"/>
      <c r="I167" s="192"/>
      <c r="J167" s="192"/>
      <c r="K167" s="192"/>
      <c r="L167" s="192"/>
      <c r="M167" s="192"/>
      <c r="N167" s="192"/>
      <c r="O167" s="192"/>
      <c r="P167" s="192"/>
      <c r="Q167" s="192"/>
      <c r="R167" s="192"/>
      <c r="S167" s="192"/>
      <c r="T167" s="178">
        <f>H167+I167+J167+K167+L167+M167+N167+O167+P167</f>
        <v>0</v>
      </c>
      <c r="U167" s="179"/>
      <c r="V167" s="178">
        <f>E167-F167</f>
        <v>0</v>
      </c>
      <c r="W167" s="164" t="e">
        <f t="shared" si="110"/>
        <v>#DIV/0!</v>
      </c>
      <c r="X167" s="40"/>
      <c r="Y167" s="40"/>
      <c r="Z167" s="40"/>
      <c r="AA167" s="40"/>
      <c r="AB167" s="40"/>
      <c r="AC167" s="40"/>
      <c r="AD167" s="40"/>
      <c r="AE167" s="16"/>
      <c r="AF167" s="16"/>
      <c r="AG167" s="16"/>
      <c r="AH167" s="16"/>
      <c r="AI167" s="16"/>
      <c r="AJ167" s="16"/>
    </row>
    <row r="168" spans="1:36" ht="60.75" hidden="1" customHeight="1">
      <c r="A168" s="69"/>
      <c r="B168" s="75"/>
      <c r="C168" s="19"/>
      <c r="D168" s="86"/>
      <c r="E168" s="178"/>
      <c r="F168" s="178">
        <f>G168+T168</f>
        <v>0</v>
      </c>
      <c r="G168" s="192"/>
      <c r="H168" s="192"/>
      <c r="I168" s="192"/>
      <c r="J168" s="192"/>
      <c r="K168" s="192"/>
      <c r="L168" s="192"/>
      <c r="M168" s="192"/>
      <c r="N168" s="192"/>
      <c r="O168" s="192"/>
      <c r="P168" s="192"/>
      <c r="Q168" s="192"/>
      <c r="R168" s="192"/>
      <c r="S168" s="192"/>
      <c r="T168" s="178">
        <f>H168+I168+J168+K168+L168+M168+N168+O168+P168</f>
        <v>0</v>
      </c>
      <c r="U168" s="179"/>
      <c r="V168" s="178">
        <f>E168-F168</f>
        <v>0</v>
      </c>
      <c r="W168" s="164" t="e">
        <f t="shared" si="110"/>
        <v>#DIV/0!</v>
      </c>
      <c r="X168" s="40"/>
      <c r="Y168" s="40"/>
      <c r="Z168" s="40"/>
      <c r="AA168" s="40"/>
      <c r="AB168" s="40"/>
      <c r="AC168" s="40"/>
      <c r="AD168" s="40"/>
      <c r="AE168" s="16"/>
      <c r="AF168" s="16"/>
      <c r="AG168" s="16"/>
      <c r="AH168" s="16"/>
      <c r="AI168" s="16"/>
      <c r="AJ168" s="16"/>
    </row>
    <row r="169" spans="1:36" ht="42" hidden="1" customHeight="1">
      <c r="A169" s="337"/>
      <c r="B169" s="64"/>
      <c r="C169" s="65"/>
      <c r="D169" s="80"/>
      <c r="E169" s="180">
        <f>E170</f>
        <v>0</v>
      </c>
      <c r="F169" s="180">
        <f t="shared" ref="F169:V169" si="113">F170</f>
        <v>0</v>
      </c>
      <c r="G169" s="189">
        <f t="shared" si="113"/>
        <v>0</v>
      </c>
      <c r="H169" s="189">
        <f t="shared" si="113"/>
        <v>0</v>
      </c>
      <c r="I169" s="189">
        <f t="shared" si="113"/>
        <v>0</v>
      </c>
      <c r="J169" s="189">
        <f t="shared" si="113"/>
        <v>0</v>
      </c>
      <c r="K169" s="189">
        <f t="shared" si="113"/>
        <v>0</v>
      </c>
      <c r="L169" s="189">
        <f t="shared" si="113"/>
        <v>0</v>
      </c>
      <c r="M169" s="189">
        <f t="shared" si="113"/>
        <v>0</v>
      </c>
      <c r="N169" s="189">
        <f t="shared" si="113"/>
        <v>0</v>
      </c>
      <c r="O169" s="189">
        <f t="shared" si="113"/>
        <v>0</v>
      </c>
      <c r="P169" s="189">
        <f t="shared" si="113"/>
        <v>0</v>
      </c>
      <c r="Q169" s="189">
        <f t="shared" si="113"/>
        <v>0</v>
      </c>
      <c r="R169" s="189">
        <f t="shared" si="113"/>
        <v>0</v>
      </c>
      <c r="S169" s="189">
        <f t="shared" si="113"/>
        <v>0</v>
      </c>
      <c r="T169" s="180">
        <f t="shared" si="113"/>
        <v>0</v>
      </c>
      <c r="U169" s="180">
        <f t="shared" si="113"/>
        <v>0</v>
      </c>
      <c r="V169" s="189">
        <f t="shared" si="113"/>
        <v>0</v>
      </c>
      <c r="W169" s="164" t="e">
        <f t="shared" si="110"/>
        <v>#DIV/0!</v>
      </c>
      <c r="X169" s="40"/>
      <c r="Y169" s="40"/>
      <c r="Z169" s="40"/>
      <c r="AA169" s="40"/>
      <c r="AB169" s="40"/>
      <c r="AC169" s="40"/>
      <c r="AD169" s="40"/>
      <c r="AE169" s="16"/>
      <c r="AF169" s="16"/>
      <c r="AG169" s="16"/>
      <c r="AH169" s="16"/>
      <c r="AI169" s="16"/>
      <c r="AJ169" s="16"/>
    </row>
    <row r="170" spans="1:36" ht="36.75" hidden="1" customHeight="1">
      <c r="A170" s="39"/>
      <c r="B170" s="20"/>
      <c r="C170" s="19"/>
      <c r="D170" s="96"/>
      <c r="E170" s="181"/>
      <c r="F170" s="165">
        <f>G170+T170</f>
        <v>0</v>
      </c>
      <c r="G170" s="182"/>
      <c r="H170" s="306"/>
      <c r="I170" s="313"/>
      <c r="J170" s="313"/>
      <c r="K170" s="313"/>
      <c r="L170" s="314"/>
      <c r="M170" s="308"/>
      <c r="N170" s="314"/>
      <c r="O170" s="314"/>
      <c r="P170" s="314"/>
      <c r="Q170" s="314"/>
      <c r="R170" s="314"/>
      <c r="S170" s="314"/>
      <c r="T170" s="173">
        <f>H170+I170+J170+K170+L170+M170+N170+O170+P170+Q170</f>
        <v>0</v>
      </c>
      <c r="U170" s="173"/>
      <c r="V170" s="183">
        <f>E170-F170</f>
        <v>0</v>
      </c>
      <c r="W170" s="164" t="e">
        <f t="shared" si="110"/>
        <v>#DIV/0!</v>
      </c>
      <c r="X170" s="40"/>
      <c r="Y170" s="40"/>
      <c r="Z170" s="40"/>
      <c r="AA170" s="40"/>
      <c r="AB170" s="40"/>
      <c r="AC170" s="40"/>
      <c r="AD170" s="40"/>
      <c r="AE170" s="16"/>
      <c r="AF170" s="16"/>
      <c r="AG170" s="16"/>
      <c r="AH170" s="16"/>
      <c r="AI170" s="16"/>
      <c r="AJ170" s="16"/>
    </row>
    <row r="171" spans="1:36" ht="48.75" hidden="1" customHeight="1">
      <c r="A171" s="81"/>
      <c r="B171" s="91"/>
      <c r="C171" s="89"/>
      <c r="D171" s="80"/>
      <c r="E171" s="180">
        <f>E172</f>
        <v>0</v>
      </c>
      <c r="F171" s="180">
        <f t="shared" ref="F171:V171" si="114">F172</f>
        <v>0</v>
      </c>
      <c r="G171" s="180">
        <f t="shared" si="114"/>
        <v>0</v>
      </c>
      <c r="H171" s="180">
        <f t="shared" si="114"/>
        <v>0</v>
      </c>
      <c r="I171" s="180">
        <f t="shared" si="114"/>
        <v>0</v>
      </c>
      <c r="J171" s="180">
        <f t="shared" si="114"/>
        <v>0</v>
      </c>
      <c r="K171" s="180">
        <f t="shared" si="114"/>
        <v>0</v>
      </c>
      <c r="L171" s="180">
        <f t="shared" si="114"/>
        <v>0</v>
      </c>
      <c r="M171" s="180">
        <f t="shared" si="114"/>
        <v>0</v>
      </c>
      <c r="N171" s="180">
        <f t="shared" si="114"/>
        <v>0</v>
      </c>
      <c r="O171" s="180">
        <f t="shared" si="114"/>
        <v>0</v>
      </c>
      <c r="P171" s="180">
        <f t="shared" si="114"/>
        <v>0</v>
      </c>
      <c r="Q171" s="180">
        <f t="shared" si="114"/>
        <v>0</v>
      </c>
      <c r="R171" s="180">
        <f t="shared" si="114"/>
        <v>0</v>
      </c>
      <c r="S171" s="180">
        <f t="shared" si="114"/>
        <v>0</v>
      </c>
      <c r="T171" s="180">
        <f t="shared" si="114"/>
        <v>0</v>
      </c>
      <c r="U171" s="180">
        <f t="shared" si="114"/>
        <v>0</v>
      </c>
      <c r="V171" s="180">
        <f t="shared" si="114"/>
        <v>0</v>
      </c>
      <c r="W171" s="164" t="e">
        <f t="shared" si="110"/>
        <v>#DIV/0!</v>
      </c>
      <c r="X171" s="40"/>
      <c r="Y171" s="40"/>
      <c r="Z171" s="40"/>
      <c r="AA171" s="40"/>
      <c r="AB171" s="40"/>
      <c r="AC171" s="40"/>
      <c r="AD171" s="40"/>
      <c r="AE171" s="16"/>
      <c r="AF171" s="16"/>
      <c r="AG171" s="16"/>
      <c r="AH171" s="16"/>
      <c r="AI171" s="16"/>
      <c r="AJ171" s="16"/>
    </row>
    <row r="172" spans="1:36" ht="58.5" hidden="1" customHeight="1">
      <c r="A172" s="39"/>
      <c r="B172" s="20"/>
      <c r="C172" s="19"/>
      <c r="D172" s="93"/>
      <c r="E172" s="181"/>
      <c r="F172" s="165">
        <f>G172+T172</f>
        <v>0</v>
      </c>
      <c r="G172" s="182"/>
      <c r="H172" s="306"/>
      <c r="I172" s="313"/>
      <c r="J172" s="313"/>
      <c r="K172" s="313"/>
      <c r="L172" s="314"/>
      <c r="M172" s="308"/>
      <c r="N172" s="314"/>
      <c r="O172" s="314"/>
      <c r="P172" s="314"/>
      <c r="Q172" s="314"/>
      <c r="R172" s="314"/>
      <c r="S172" s="314"/>
      <c r="T172" s="173">
        <f>H172+I172+J172+K172+L172+M172+N172+O172+P172+Q172</f>
        <v>0</v>
      </c>
      <c r="U172" s="173"/>
      <c r="V172" s="183">
        <f>E172-F172</f>
        <v>0</v>
      </c>
      <c r="W172" s="164" t="e">
        <f t="shared" si="110"/>
        <v>#DIV/0!</v>
      </c>
      <c r="X172" s="40"/>
      <c r="Y172" s="40"/>
      <c r="Z172" s="40"/>
      <c r="AA172" s="40"/>
      <c r="AB172" s="40"/>
      <c r="AC172" s="40"/>
      <c r="AD172" s="40"/>
      <c r="AE172" s="16"/>
      <c r="AF172" s="16"/>
      <c r="AG172" s="16"/>
      <c r="AH172" s="16"/>
      <c r="AI172" s="16"/>
      <c r="AJ172" s="16"/>
    </row>
    <row r="173" spans="1:36" ht="63" hidden="1" customHeight="1">
      <c r="A173" s="337"/>
      <c r="B173" s="91">
        <v>1216011</v>
      </c>
      <c r="C173" s="260" t="s">
        <v>127</v>
      </c>
      <c r="D173" s="271"/>
      <c r="E173" s="180">
        <f>E174+E175</f>
        <v>0</v>
      </c>
      <c r="F173" s="180">
        <f t="shared" ref="F173:V173" si="115">F174+F175</f>
        <v>0</v>
      </c>
      <c r="G173" s="180">
        <f t="shared" si="115"/>
        <v>0</v>
      </c>
      <c r="H173" s="180">
        <f t="shared" si="115"/>
        <v>0</v>
      </c>
      <c r="I173" s="180">
        <f t="shared" si="115"/>
        <v>0</v>
      </c>
      <c r="J173" s="180">
        <f t="shared" si="115"/>
        <v>0</v>
      </c>
      <c r="K173" s="180">
        <f t="shared" si="115"/>
        <v>0</v>
      </c>
      <c r="L173" s="180">
        <f t="shared" si="115"/>
        <v>0</v>
      </c>
      <c r="M173" s="180">
        <f t="shared" si="115"/>
        <v>0</v>
      </c>
      <c r="N173" s="180">
        <f t="shared" si="115"/>
        <v>0</v>
      </c>
      <c r="O173" s="180">
        <f t="shared" si="115"/>
        <v>0</v>
      </c>
      <c r="P173" s="180">
        <f t="shared" si="115"/>
        <v>0</v>
      </c>
      <c r="Q173" s="180">
        <f t="shared" si="115"/>
        <v>0</v>
      </c>
      <c r="R173" s="180">
        <f t="shared" si="115"/>
        <v>0</v>
      </c>
      <c r="S173" s="180">
        <f t="shared" si="115"/>
        <v>0</v>
      </c>
      <c r="T173" s="180">
        <f t="shared" si="115"/>
        <v>0</v>
      </c>
      <c r="U173" s="180">
        <f t="shared" si="115"/>
        <v>0</v>
      </c>
      <c r="V173" s="180">
        <f t="shared" si="115"/>
        <v>0</v>
      </c>
      <c r="W173" s="164" t="e">
        <f t="shared" si="110"/>
        <v>#DIV/0!</v>
      </c>
      <c r="X173" s="40"/>
      <c r="Y173" s="40"/>
      <c r="Z173" s="40"/>
      <c r="AA173" s="40"/>
      <c r="AB173" s="40"/>
      <c r="AC173" s="40"/>
      <c r="AD173" s="40"/>
      <c r="AE173" s="16"/>
      <c r="AF173" s="16"/>
      <c r="AG173" s="16"/>
      <c r="AH173" s="16"/>
      <c r="AI173" s="16"/>
      <c r="AJ173" s="16"/>
    </row>
    <row r="174" spans="1:36" ht="87.75" hidden="1" customHeight="1">
      <c r="A174" s="136"/>
      <c r="B174" s="146">
        <v>3131</v>
      </c>
      <c r="C174" s="105" t="s">
        <v>128</v>
      </c>
      <c r="D174" s="147" t="s">
        <v>175</v>
      </c>
      <c r="E174" s="186"/>
      <c r="F174" s="186">
        <f>G174+T174</f>
        <v>0</v>
      </c>
      <c r="G174" s="187"/>
      <c r="H174" s="187"/>
      <c r="I174" s="187"/>
      <c r="J174" s="187"/>
      <c r="K174" s="187"/>
      <c r="L174" s="187"/>
      <c r="M174" s="187"/>
      <c r="N174" s="187"/>
      <c r="O174" s="187"/>
      <c r="P174" s="187"/>
      <c r="Q174" s="187"/>
      <c r="R174" s="187"/>
      <c r="S174" s="187"/>
      <c r="T174" s="186">
        <f>H174+I174+J174</f>
        <v>0</v>
      </c>
      <c r="U174" s="187"/>
      <c r="V174" s="186">
        <f>E174-F174</f>
        <v>0</v>
      </c>
      <c r="W174" s="164" t="e">
        <f t="shared" si="110"/>
        <v>#DIV/0!</v>
      </c>
      <c r="X174" s="40"/>
      <c r="Y174" s="40"/>
      <c r="Z174" s="40"/>
      <c r="AA174" s="40"/>
      <c r="AB174" s="40"/>
      <c r="AC174" s="40"/>
      <c r="AD174" s="40"/>
      <c r="AE174" s="16"/>
      <c r="AF174" s="16"/>
      <c r="AG174" s="16"/>
      <c r="AH174" s="16"/>
      <c r="AI174" s="16"/>
      <c r="AJ174" s="16"/>
    </row>
    <row r="175" spans="1:36" ht="84" hidden="1" customHeight="1">
      <c r="A175" s="136"/>
      <c r="B175" s="146">
        <v>3131</v>
      </c>
      <c r="C175" s="105" t="s">
        <v>129</v>
      </c>
      <c r="D175" s="147" t="s">
        <v>178</v>
      </c>
      <c r="E175" s="186"/>
      <c r="F175" s="186">
        <f>G175+T175</f>
        <v>0</v>
      </c>
      <c r="G175" s="187"/>
      <c r="H175" s="187"/>
      <c r="I175" s="187"/>
      <c r="J175" s="187"/>
      <c r="K175" s="187"/>
      <c r="L175" s="187"/>
      <c r="M175" s="187"/>
      <c r="N175" s="187"/>
      <c r="O175" s="187"/>
      <c r="P175" s="187"/>
      <c r="Q175" s="187"/>
      <c r="R175" s="187"/>
      <c r="S175" s="187"/>
      <c r="T175" s="186">
        <f>H175+I175+J175</f>
        <v>0</v>
      </c>
      <c r="U175" s="187"/>
      <c r="V175" s="186">
        <f>E175-F175</f>
        <v>0</v>
      </c>
      <c r="W175" s="164" t="e">
        <f t="shared" si="110"/>
        <v>#DIV/0!</v>
      </c>
      <c r="X175" s="40"/>
      <c r="Y175" s="40"/>
      <c r="Z175" s="40"/>
      <c r="AA175" s="40"/>
      <c r="AB175" s="40"/>
      <c r="AC175" s="40"/>
      <c r="AD175" s="40"/>
      <c r="AE175" s="16"/>
      <c r="AF175" s="16"/>
      <c r="AG175" s="16"/>
      <c r="AH175" s="16"/>
      <c r="AI175" s="16"/>
      <c r="AJ175" s="16"/>
    </row>
    <row r="176" spans="1:36" ht="62.25" customHeight="1">
      <c r="A176" s="337">
        <v>52</v>
      </c>
      <c r="B176" s="81">
        <v>1216030</v>
      </c>
      <c r="C176" s="108" t="s">
        <v>130</v>
      </c>
      <c r="D176" s="252"/>
      <c r="E176" s="180">
        <f>E177+E178</f>
        <v>90000</v>
      </c>
      <c r="F176" s="180">
        <f t="shared" ref="F176:V176" si="116">F177+F178</f>
        <v>0</v>
      </c>
      <c r="G176" s="180">
        <f t="shared" si="116"/>
        <v>0</v>
      </c>
      <c r="H176" s="180">
        <f t="shared" si="116"/>
        <v>0</v>
      </c>
      <c r="I176" s="180">
        <f t="shared" si="116"/>
        <v>0</v>
      </c>
      <c r="J176" s="180">
        <f t="shared" si="116"/>
        <v>0</v>
      </c>
      <c r="K176" s="180">
        <f t="shared" si="116"/>
        <v>0</v>
      </c>
      <c r="L176" s="180">
        <f t="shared" si="116"/>
        <v>0</v>
      </c>
      <c r="M176" s="180">
        <f t="shared" si="116"/>
        <v>0</v>
      </c>
      <c r="N176" s="180">
        <f t="shared" si="116"/>
        <v>0</v>
      </c>
      <c r="O176" s="180">
        <f t="shared" si="116"/>
        <v>0</v>
      </c>
      <c r="P176" s="180">
        <f t="shared" si="116"/>
        <v>0</v>
      </c>
      <c r="Q176" s="180">
        <f t="shared" si="116"/>
        <v>0</v>
      </c>
      <c r="R176" s="180">
        <f t="shared" si="116"/>
        <v>0</v>
      </c>
      <c r="S176" s="180">
        <f t="shared" si="116"/>
        <v>0</v>
      </c>
      <c r="T176" s="180">
        <f t="shared" si="116"/>
        <v>0</v>
      </c>
      <c r="U176" s="180">
        <f t="shared" si="116"/>
        <v>0</v>
      </c>
      <c r="V176" s="180">
        <f t="shared" si="116"/>
        <v>90000</v>
      </c>
      <c r="W176" s="164">
        <f t="shared" si="110"/>
        <v>0</v>
      </c>
      <c r="X176" s="40"/>
      <c r="Y176" s="40"/>
      <c r="Z176" s="40"/>
      <c r="AA176" s="40"/>
      <c r="AB176" s="40"/>
      <c r="AC176" s="40"/>
      <c r="AD176" s="40"/>
      <c r="AE176" s="16"/>
      <c r="AF176" s="16"/>
      <c r="AG176" s="16"/>
      <c r="AH176" s="16"/>
      <c r="AI176" s="16"/>
      <c r="AJ176" s="16"/>
    </row>
    <row r="177" spans="1:36" ht="92.25" hidden="1" customHeight="1">
      <c r="A177" s="39"/>
      <c r="B177" s="20">
        <v>3110</v>
      </c>
      <c r="C177" s="261" t="s">
        <v>45</v>
      </c>
      <c r="D177" s="272" t="s">
        <v>166</v>
      </c>
      <c r="E177" s="181"/>
      <c r="F177" s="165">
        <f t="shared" ref="F177:F178" si="117">G177+T177</f>
        <v>0</v>
      </c>
      <c r="G177" s="182"/>
      <c r="H177" s="306"/>
      <c r="I177" s="313"/>
      <c r="J177" s="313"/>
      <c r="K177" s="313"/>
      <c r="L177" s="314"/>
      <c r="M177" s="308"/>
      <c r="N177" s="314"/>
      <c r="O177" s="314"/>
      <c r="P177" s="314"/>
      <c r="Q177" s="314"/>
      <c r="R177" s="314"/>
      <c r="S177" s="314"/>
      <c r="T177" s="173">
        <f t="shared" ref="T177:T178" si="118">H177+I177+J177+K177+L177+M177+N177+O177</f>
        <v>0</v>
      </c>
      <c r="U177" s="173">
        <v>0</v>
      </c>
      <c r="V177" s="164">
        <f t="shared" ref="V177:V178" si="119">E177-F177</f>
        <v>0</v>
      </c>
      <c r="W177" s="164" t="e">
        <f t="shared" si="110"/>
        <v>#DIV/0!</v>
      </c>
      <c r="X177" s="40"/>
      <c r="Y177" s="40"/>
      <c r="Z177" s="40"/>
      <c r="AA177" s="40"/>
      <c r="AB177" s="40"/>
      <c r="AC177" s="40"/>
      <c r="AD177" s="40"/>
      <c r="AE177" s="16"/>
      <c r="AF177" s="16"/>
      <c r="AG177" s="16"/>
      <c r="AH177" s="16"/>
      <c r="AI177" s="16"/>
      <c r="AJ177" s="16"/>
    </row>
    <row r="178" spans="1:36" ht="42.75" customHeight="1">
      <c r="A178" s="39">
        <v>53</v>
      </c>
      <c r="B178" s="20">
        <v>3110</v>
      </c>
      <c r="C178" s="261" t="s">
        <v>45</v>
      </c>
      <c r="D178" s="272" t="s">
        <v>131</v>
      </c>
      <c r="E178" s="181">
        <v>90000</v>
      </c>
      <c r="F178" s="165">
        <f t="shared" si="117"/>
        <v>0</v>
      </c>
      <c r="G178" s="182"/>
      <c r="H178" s="306"/>
      <c r="I178" s="313"/>
      <c r="J178" s="313"/>
      <c r="K178" s="313"/>
      <c r="L178" s="314"/>
      <c r="M178" s="308"/>
      <c r="N178" s="314"/>
      <c r="O178" s="314"/>
      <c r="P178" s="314"/>
      <c r="Q178" s="314"/>
      <c r="R178" s="314"/>
      <c r="S178" s="314"/>
      <c r="T178" s="173">
        <f t="shared" si="118"/>
        <v>0</v>
      </c>
      <c r="U178" s="173">
        <v>0</v>
      </c>
      <c r="V178" s="164">
        <f t="shared" si="119"/>
        <v>90000</v>
      </c>
      <c r="W178" s="164">
        <f t="shared" si="110"/>
        <v>0</v>
      </c>
      <c r="X178" s="40"/>
      <c r="Y178" s="40"/>
      <c r="Z178" s="40"/>
      <c r="AA178" s="40"/>
      <c r="AB178" s="40"/>
      <c r="AC178" s="40"/>
      <c r="AD178" s="40"/>
      <c r="AE178" s="16"/>
      <c r="AF178" s="16"/>
      <c r="AG178" s="16"/>
      <c r="AH178" s="16"/>
      <c r="AI178" s="16"/>
      <c r="AJ178" s="16"/>
    </row>
    <row r="179" spans="1:36" ht="46.5" hidden="1" customHeight="1">
      <c r="A179" s="337"/>
      <c r="B179" s="91"/>
      <c r="C179" s="248"/>
      <c r="D179" s="235"/>
      <c r="E179" s="180">
        <f>E180</f>
        <v>0</v>
      </c>
      <c r="F179" s="180">
        <f t="shared" ref="F179:W179" si="120">F180</f>
        <v>0</v>
      </c>
      <c r="G179" s="180">
        <f t="shared" si="120"/>
        <v>0</v>
      </c>
      <c r="H179" s="180">
        <f t="shared" si="120"/>
        <v>0</v>
      </c>
      <c r="I179" s="180">
        <f t="shared" si="120"/>
        <v>0</v>
      </c>
      <c r="J179" s="180">
        <f t="shared" si="120"/>
        <v>0</v>
      </c>
      <c r="K179" s="180">
        <f t="shared" si="120"/>
        <v>0</v>
      </c>
      <c r="L179" s="180">
        <f t="shared" si="120"/>
        <v>0</v>
      </c>
      <c r="M179" s="180">
        <f t="shared" si="120"/>
        <v>0</v>
      </c>
      <c r="N179" s="180">
        <f t="shared" si="120"/>
        <v>0</v>
      </c>
      <c r="O179" s="180">
        <f t="shared" si="120"/>
        <v>0</v>
      </c>
      <c r="P179" s="180">
        <f t="shared" si="120"/>
        <v>0</v>
      </c>
      <c r="Q179" s="180">
        <f t="shared" si="120"/>
        <v>0</v>
      </c>
      <c r="R179" s="180">
        <f t="shared" si="120"/>
        <v>0</v>
      </c>
      <c r="S179" s="180">
        <f t="shared" si="120"/>
        <v>0</v>
      </c>
      <c r="T179" s="180">
        <f t="shared" si="120"/>
        <v>0</v>
      </c>
      <c r="U179" s="180">
        <f t="shared" si="120"/>
        <v>0</v>
      </c>
      <c r="V179" s="180">
        <f t="shared" si="120"/>
        <v>0</v>
      </c>
      <c r="W179" s="187" t="e">
        <f t="shared" si="120"/>
        <v>#DIV/0!</v>
      </c>
      <c r="X179" s="40"/>
      <c r="Y179" s="40"/>
      <c r="Z179" s="40"/>
      <c r="AA179" s="40"/>
      <c r="AB179" s="40"/>
      <c r="AC179" s="40"/>
      <c r="AD179" s="40"/>
      <c r="AE179" s="16"/>
      <c r="AF179" s="16"/>
      <c r="AG179" s="16"/>
      <c r="AH179" s="16"/>
      <c r="AI179" s="16"/>
      <c r="AJ179" s="16"/>
    </row>
    <row r="180" spans="1:36" ht="180.75" hidden="1" customHeight="1">
      <c r="A180" s="39"/>
      <c r="B180" s="20"/>
      <c r="C180" s="105"/>
      <c r="D180" s="245"/>
      <c r="E180" s="186"/>
      <c r="F180" s="165">
        <f>G180+T180</f>
        <v>0</v>
      </c>
      <c r="G180" s="182"/>
      <c r="H180" s="306"/>
      <c r="I180" s="313"/>
      <c r="J180" s="313"/>
      <c r="K180" s="313"/>
      <c r="L180" s="314"/>
      <c r="M180" s="308"/>
      <c r="N180" s="314"/>
      <c r="O180" s="314"/>
      <c r="P180" s="314"/>
      <c r="Q180" s="314"/>
      <c r="R180" s="314"/>
      <c r="S180" s="314"/>
      <c r="T180" s="173">
        <f>H180+I180+J180+K180+L180+M180+N180+O180+P180</f>
        <v>0</v>
      </c>
      <c r="U180" s="173">
        <v>0</v>
      </c>
      <c r="V180" s="183">
        <f>E180-F180</f>
        <v>0</v>
      </c>
      <c r="W180" s="164" t="e">
        <f>U180*100/E180</f>
        <v>#DIV/0!</v>
      </c>
      <c r="X180" s="40"/>
      <c r="Y180" s="40"/>
      <c r="Z180" s="40"/>
      <c r="AA180" s="40"/>
      <c r="AB180" s="40"/>
      <c r="AC180" s="40"/>
      <c r="AD180" s="40"/>
      <c r="AE180" s="16"/>
      <c r="AF180" s="16"/>
      <c r="AG180" s="16"/>
      <c r="AH180" s="16"/>
      <c r="AI180" s="16"/>
      <c r="AJ180" s="16"/>
    </row>
    <row r="181" spans="1:36" ht="2.25" hidden="1" customHeight="1">
      <c r="A181" s="337"/>
      <c r="B181" s="91" t="s">
        <v>29</v>
      </c>
      <c r="C181" s="89" t="s">
        <v>30</v>
      </c>
      <c r="D181" s="100"/>
      <c r="E181" s="180" t="e">
        <f>#REF!</f>
        <v>#REF!</v>
      </c>
      <c r="F181" s="180" t="e">
        <f>#REF!</f>
        <v>#REF!</v>
      </c>
      <c r="G181" s="180" t="e">
        <f>#REF!</f>
        <v>#REF!</v>
      </c>
      <c r="H181" s="180" t="e">
        <f>#REF!</f>
        <v>#REF!</v>
      </c>
      <c r="I181" s="180" t="e">
        <f>#REF!</f>
        <v>#REF!</v>
      </c>
      <c r="J181" s="180" t="e">
        <f>#REF!</f>
        <v>#REF!</v>
      </c>
      <c r="K181" s="180" t="e">
        <f>#REF!</f>
        <v>#REF!</v>
      </c>
      <c r="L181" s="180" t="e">
        <f>#REF!</f>
        <v>#REF!</v>
      </c>
      <c r="M181" s="180" t="e">
        <f>#REF!</f>
        <v>#REF!</v>
      </c>
      <c r="N181" s="180" t="e">
        <f>#REF!</f>
        <v>#REF!</v>
      </c>
      <c r="O181" s="180" t="e">
        <f>#REF!</f>
        <v>#REF!</v>
      </c>
      <c r="P181" s="180" t="e">
        <f>#REF!</f>
        <v>#REF!</v>
      </c>
      <c r="Q181" s="180" t="e">
        <f>#REF!</f>
        <v>#REF!</v>
      </c>
      <c r="R181" s="180" t="e">
        <f>#REF!</f>
        <v>#REF!</v>
      </c>
      <c r="S181" s="180" t="e">
        <f>#REF!</f>
        <v>#REF!</v>
      </c>
      <c r="T181" s="180" t="e">
        <f>#REF!</f>
        <v>#REF!</v>
      </c>
      <c r="U181" s="180" t="e">
        <f>#REF!</f>
        <v>#REF!</v>
      </c>
      <c r="V181" s="180" t="e">
        <f>#REF!</f>
        <v>#REF!</v>
      </c>
      <c r="W181" s="164" t="e">
        <f>U181*100/E181</f>
        <v>#REF!</v>
      </c>
      <c r="X181" s="40"/>
      <c r="Y181" s="40"/>
      <c r="Z181" s="40"/>
      <c r="AA181" s="40"/>
      <c r="AB181" s="40"/>
      <c r="AC181" s="40"/>
      <c r="AD181" s="40"/>
      <c r="AE181" s="16"/>
      <c r="AF181" s="16"/>
      <c r="AG181" s="16"/>
      <c r="AH181" s="16"/>
      <c r="AI181" s="16"/>
      <c r="AJ181" s="16"/>
    </row>
    <row r="182" spans="1:36" ht="69.75" hidden="1" customHeight="1">
      <c r="A182" s="337"/>
      <c r="B182" s="91">
        <v>1217325</v>
      </c>
      <c r="C182" s="82" t="s">
        <v>30</v>
      </c>
      <c r="D182" s="244"/>
      <c r="E182" s="180">
        <f>E183+E184+E185</f>
        <v>0</v>
      </c>
      <c r="F182" s="180">
        <f t="shared" ref="F182:V182" si="121">F183+F184+F185</f>
        <v>0</v>
      </c>
      <c r="G182" s="180">
        <f t="shared" si="121"/>
        <v>0</v>
      </c>
      <c r="H182" s="180">
        <f t="shared" si="121"/>
        <v>0</v>
      </c>
      <c r="I182" s="180">
        <f t="shared" si="121"/>
        <v>0</v>
      </c>
      <c r="J182" s="180">
        <f t="shared" si="121"/>
        <v>0</v>
      </c>
      <c r="K182" s="180">
        <f t="shared" si="121"/>
        <v>0</v>
      </c>
      <c r="L182" s="180">
        <f t="shared" si="121"/>
        <v>0</v>
      </c>
      <c r="M182" s="180">
        <f t="shared" si="121"/>
        <v>0</v>
      </c>
      <c r="N182" s="180">
        <f t="shared" si="121"/>
        <v>0</v>
      </c>
      <c r="O182" s="180">
        <f t="shared" si="121"/>
        <v>0</v>
      </c>
      <c r="P182" s="180">
        <f t="shared" si="121"/>
        <v>0</v>
      </c>
      <c r="Q182" s="180">
        <f t="shared" si="121"/>
        <v>0</v>
      </c>
      <c r="R182" s="180">
        <f t="shared" si="121"/>
        <v>0</v>
      </c>
      <c r="S182" s="180">
        <f t="shared" si="121"/>
        <v>0</v>
      </c>
      <c r="T182" s="180">
        <f t="shared" si="121"/>
        <v>0</v>
      </c>
      <c r="U182" s="180">
        <f t="shared" si="121"/>
        <v>0</v>
      </c>
      <c r="V182" s="180">
        <f t="shared" si="121"/>
        <v>0</v>
      </c>
      <c r="W182" s="187" t="e">
        <f t="shared" ref="W182" si="122">W183+W184+W185+W186+W187+W188+W189+W190</f>
        <v>#DIV/0!</v>
      </c>
      <c r="X182" s="40"/>
      <c r="Y182" s="40"/>
      <c r="Z182" s="40"/>
      <c r="AA182" s="40"/>
      <c r="AB182" s="40"/>
      <c r="AC182" s="40"/>
      <c r="AD182" s="40"/>
      <c r="AE182" s="16"/>
      <c r="AF182" s="16"/>
      <c r="AG182" s="16"/>
      <c r="AH182" s="16"/>
      <c r="AI182" s="16"/>
      <c r="AJ182" s="16"/>
    </row>
    <row r="183" spans="1:36" ht="64.5" hidden="1" customHeight="1">
      <c r="A183" s="39"/>
      <c r="B183" s="20"/>
      <c r="C183" s="111"/>
      <c r="D183" s="223"/>
      <c r="E183" s="186"/>
      <c r="F183" s="165">
        <f>G183+T183</f>
        <v>0</v>
      </c>
      <c r="G183" s="165"/>
      <c r="H183" s="185"/>
      <c r="I183" s="193"/>
      <c r="J183" s="193"/>
      <c r="K183" s="193"/>
      <c r="L183" s="164"/>
      <c r="M183" s="164"/>
      <c r="N183" s="164"/>
      <c r="O183" s="164"/>
      <c r="P183" s="164"/>
      <c r="Q183" s="164"/>
      <c r="R183" s="164"/>
      <c r="S183" s="164"/>
      <c r="T183" s="173">
        <f>H183+I183+J183+K183+L183+M183+N183+O183</f>
        <v>0</v>
      </c>
      <c r="U183" s="162"/>
      <c r="V183" s="164">
        <f>E183-F183</f>
        <v>0</v>
      </c>
      <c r="W183" s="164" t="e">
        <f t="shared" ref="W183:W197" si="123">U183*100/E183</f>
        <v>#DIV/0!</v>
      </c>
      <c r="X183" s="40"/>
      <c r="Y183" s="40"/>
      <c r="Z183" s="40"/>
      <c r="AA183" s="40"/>
      <c r="AB183" s="40"/>
      <c r="AC183" s="40"/>
      <c r="AD183" s="40"/>
      <c r="AE183" s="16"/>
      <c r="AF183" s="16"/>
      <c r="AG183" s="16"/>
      <c r="AH183" s="16"/>
      <c r="AI183" s="16"/>
      <c r="AJ183" s="16"/>
    </row>
    <row r="184" spans="1:36" ht="43.5" hidden="1" customHeight="1">
      <c r="A184" s="39"/>
      <c r="B184" s="20"/>
      <c r="C184" s="111"/>
      <c r="D184" s="86"/>
      <c r="E184" s="186"/>
      <c r="F184" s="165">
        <f t="shared" ref="F184:F197" si="124">G184+T184</f>
        <v>0</v>
      </c>
      <c r="G184" s="165"/>
      <c r="H184" s="185"/>
      <c r="I184" s="193"/>
      <c r="J184" s="193"/>
      <c r="K184" s="193"/>
      <c r="L184" s="164"/>
      <c r="M184" s="164"/>
      <c r="N184" s="164"/>
      <c r="O184" s="164"/>
      <c r="P184" s="164"/>
      <c r="Q184" s="164"/>
      <c r="R184" s="164"/>
      <c r="S184" s="164"/>
      <c r="T184" s="173">
        <f t="shared" ref="T184:T197" si="125">H184+I184+J184+K184+L184+M184+N184+O184</f>
        <v>0</v>
      </c>
      <c r="U184" s="162"/>
      <c r="V184" s="164">
        <f>E184-F184</f>
        <v>0</v>
      </c>
      <c r="W184" s="164" t="e">
        <f t="shared" si="123"/>
        <v>#DIV/0!</v>
      </c>
      <c r="X184" s="40"/>
      <c r="Y184" s="40"/>
      <c r="Z184" s="40"/>
      <c r="AA184" s="40"/>
      <c r="AB184" s="40"/>
      <c r="AC184" s="40"/>
      <c r="AD184" s="40"/>
      <c r="AE184" s="16"/>
      <c r="AF184" s="16"/>
      <c r="AG184" s="16"/>
      <c r="AH184" s="16"/>
      <c r="AI184" s="16"/>
      <c r="AJ184" s="16"/>
    </row>
    <row r="185" spans="1:36" ht="45.75" hidden="1" customHeight="1">
      <c r="A185" s="39"/>
      <c r="B185" s="20"/>
      <c r="C185" s="105"/>
      <c r="D185" s="223"/>
      <c r="E185" s="186"/>
      <c r="F185" s="165">
        <f t="shared" si="124"/>
        <v>0</v>
      </c>
      <c r="G185" s="165"/>
      <c r="H185" s="185"/>
      <c r="I185" s="193"/>
      <c r="J185" s="193"/>
      <c r="K185" s="193"/>
      <c r="L185" s="164"/>
      <c r="M185" s="164"/>
      <c r="N185" s="164"/>
      <c r="O185" s="164"/>
      <c r="P185" s="164"/>
      <c r="Q185" s="164"/>
      <c r="R185" s="164"/>
      <c r="S185" s="164"/>
      <c r="T185" s="173">
        <f t="shared" si="125"/>
        <v>0</v>
      </c>
      <c r="U185" s="162"/>
      <c r="V185" s="164">
        <f>E185-F185</f>
        <v>0</v>
      </c>
      <c r="W185" s="164" t="e">
        <f t="shared" si="123"/>
        <v>#DIV/0!</v>
      </c>
      <c r="X185" s="40"/>
      <c r="Y185" s="40"/>
      <c r="Z185" s="40"/>
      <c r="AA185" s="40"/>
      <c r="AB185" s="40"/>
      <c r="AC185" s="40"/>
      <c r="AD185" s="40"/>
      <c r="AE185" s="16"/>
      <c r="AF185" s="16"/>
      <c r="AG185" s="16"/>
      <c r="AH185" s="16"/>
      <c r="AI185" s="16"/>
      <c r="AJ185" s="16"/>
    </row>
    <row r="186" spans="1:36" ht="56.25" customHeight="1">
      <c r="A186" s="337">
        <v>54</v>
      </c>
      <c r="B186" s="81">
        <v>1217330</v>
      </c>
      <c r="C186" s="108" t="s">
        <v>81</v>
      </c>
      <c r="D186" s="139"/>
      <c r="E186" s="180">
        <f>E187+E188+E189+E190+E191+E193+E194+E195+E196+E197+E192</f>
        <v>90000</v>
      </c>
      <c r="F186" s="180">
        <f t="shared" ref="F186:V186" si="126">F187+F188+F189+F190+F191+F193+F194+F195+F196+F197+F192</f>
        <v>49730</v>
      </c>
      <c r="G186" s="180">
        <f t="shared" si="126"/>
        <v>49730</v>
      </c>
      <c r="H186" s="180">
        <f t="shared" si="126"/>
        <v>0</v>
      </c>
      <c r="I186" s="180">
        <f t="shared" si="126"/>
        <v>0</v>
      </c>
      <c r="J186" s="180">
        <f t="shared" si="126"/>
        <v>0</v>
      </c>
      <c r="K186" s="180">
        <f t="shared" si="126"/>
        <v>0</v>
      </c>
      <c r="L186" s="180">
        <f t="shared" si="126"/>
        <v>0</v>
      </c>
      <c r="M186" s="180">
        <f t="shared" si="126"/>
        <v>0</v>
      </c>
      <c r="N186" s="180">
        <f t="shared" si="126"/>
        <v>0</v>
      </c>
      <c r="O186" s="180">
        <f t="shared" si="126"/>
        <v>0</v>
      </c>
      <c r="P186" s="180">
        <f t="shared" si="126"/>
        <v>0</v>
      </c>
      <c r="Q186" s="180">
        <f t="shared" si="126"/>
        <v>0</v>
      </c>
      <c r="R186" s="180">
        <f t="shared" si="126"/>
        <v>0</v>
      </c>
      <c r="S186" s="180">
        <f t="shared" si="126"/>
        <v>0</v>
      </c>
      <c r="T186" s="180">
        <f t="shared" si="126"/>
        <v>0</v>
      </c>
      <c r="U186" s="180">
        <f t="shared" si="126"/>
        <v>49730</v>
      </c>
      <c r="V186" s="180">
        <f t="shared" si="126"/>
        <v>40270</v>
      </c>
      <c r="W186" s="164">
        <f t="shared" si="123"/>
        <v>55.255555555555553</v>
      </c>
      <c r="X186" s="40"/>
      <c r="Y186" s="40"/>
      <c r="Z186" s="40"/>
      <c r="AA186" s="40"/>
      <c r="AB186" s="40"/>
      <c r="AC186" s="40"/>
      <c r="AD186" s="40"/>
      <c r="AE186" s="16"/>
      <c r="AF186" s="16"/>
      <c r="AG186" s="16"/>
      <c r="AH186" s="16"/>
      <c r="AI186" s="16"/>
      <c r="AJ186" s="16"/>
    </row>
    <row r="187" spans="1:36" ht="62.25" hidden="1" customHeight="1">
      <c r="A187" s="39"/>
      <c r="B187" s="20">
        <v>3122</v>
      </c>
      <c r="C187" s="111" t="s">
        <v>50</v>
      </c>
      <c r="D187" s="223" t="s">
        <v>132</v>
      </c>
      <c r="E187" s="186"/>
      <c r="F187" s="165">
        <f t="shared" si="124"/>
        <v>0</v>
      </c>
      <c r="G187" s="165"/>
      <c r="H187" s="185"/>
      <c r="I187" s="193"/>
      <c r="J187" s="193"/>
      <c r="K187" s="193"/>
      <c r="L187" s="164"/>
      <c r="M187" s="164"/>
      <c r="N187" s="164"/>
      <c r="O187" s="164"/>
      <c r="P187" s="164"/>
      <c r="Q187" s="164"/>
      <c r="R187" s="164"/>
      <c r="S187" s="164"/>
      <c r="T187" s="173">
        <f t="shared" si="125"/>
        <v>0</v>
      </c>
      <c r="U187" s="162"/>
      <c r="V187" s="164">
        <f t="shared" ref="V187:V197" si="127">E187-F187</f>
        <v>0</v>
      </c>
      <c r="W187" s="164" t="e">
        <f t="shared" si="123"/>
        <v>#DIV/0!</v>
      </c>
      <c r="X187" s="40"/>
      <c r="Y187" s="40"/>
      <c r="Z187" s="40"/>
      <c r="AA187" s="40"/>
      <c r="AB187" s="40"/>
      <c r="AC187" s="40"/>
      <c r="AD187" s="40"/>
      <c r="AE187" s="16"/>
      <c r="AF187" s="16"/>
      <c r="AG187" s="16"/>
      <c r="AH187" s="16"/>
      <c r="AI187" s="16"/>
      <c r="AJ187" s="16"/>
    </row>
    <row r="188" spans="1:36" ht="59.25" hidden="1" customHeight="1">
      <c r="A188" s="39"/>
      <c r="B188" s="20">
        <v>3122</v>
      </c>
      <c r="C188" s="261" t="s">
        <v>50</v>
      </c>
      <c r="D188" s="223" t="s">
        <v>133</v>
      </c>
      <c r="E188" s="186"/>
      <c r="F188" s="165">
        <f t="shared" si="124"/>
        <v>0</v>
      </c>
      <c r="G188" s="165"/>
      <c r="H188" s="185"/>
      <c r="I188" s="193"/>
      <c r="J188" s="193"/>
      <c r="K188" s="193"/>
      <c r="L188" s="164"/>
      <c r="M188" s="164"/>
      <c r="N188" s="164"/>
      <c r="O188" s="164"/>
      <c r="P188" s="164"/>
      <c r="Q188" s="164"/>
      <c r="R188" s="164"/>
      <c r="S188" s="164"/>
      <c r="T188" s="173">
        <f t="shared" si="125"/>
        <v>0</v>
      </c>
      <c r="U188" s="162"/>
      <c r="V188" s="164">
        <f t="shared" si="127"/>
        <v>0</v>
      </c>
      <c r="W188" s="164" t="e">
        <f t="shared" si="123"/>
        <v>#DIV/0!</v>
      </c>
      <c r="X188" s="40"/>
      <c r="Y188" s="40"/>
      <c r="Z188" s="40"/>
      <c r="AA188" s="40"/>
      <c r="AB188" s="40"/>
      <c r="AC188" s="40"/>
      <c r="AD188" s="40"/>
      <c r="AE188" s="16"/>
      <c r="AF188" s="16"/>
      <c r="AG188" s="16"/>
      <c r="AH188" s="16"/>
      <c r="AI188" s="16"/>
      <c r="AJ188" s="16"/>
    </row>
    <row r="189" spans="1:36" ht="83.25" customHeight="1">
      <c r="A189" s="39">
        <v>55</v>
      </c>
      <c r="B189" s="39">
        <v>3122</v>
      </c>
      <c r="C189" s="261" t="s">
        <v>50</v>
      </c>
      <c r="D189" s="223" t="s">
        <v>134</v>
      </c>
      <c r="E189" s="186">
        <v>25000</v>
      </c>
      <c r="F189" s="165">
        <f t="shared" si="124"/>
        <v>0</v>
      </c>
      <c r="G189" s="165">
        <v>0</v>
      </c>
      <c r="H189" s="185"/>
      <c r="I189" s="193"/>
      <c r="J189" s="193"/>
      <c r="K189" s="193"/>
      <c r="L189" s="164"/>
      <c r="M189" s="164"/>
      <c r="N189" s="164"/>
      <c r="O189" s="164"/>
      <c r="P189" s="164"/>
      <c r="Q189" s="164"/>
      <c r="R189" s="164"/>
      <c r="S189" s="164"/>
      <c r="T189" s="173">
        <f t="shared" si="125"/>
        <v>0</v>
      </c>
      <c r="U189" s="162">
        <v>0</v>
      </c>
      <c r="V189" s="164">
        <f t="shared" si="127"/>
        <v>25000</v>
      </c>
      <c r="W189" s="164">
        <f t="shared" si="123"/>
        <v>0</v>
      </c>
      <c r="X189" s="40"/>
      <c r="Y189" s="40"/>
      <c r="Z189" s="40"/>
      <c r="AA189" s="40"/>
      <c r="AB189" s="40"/>
      <c r="AC189" s="40"/>
      <c r="AD189" s="40"/>
      <c r="AE189" s="16"/>
      <c r="AF189" s="16"/>
      <c r="AG189" s="16"/>
      <c r="AH189" s="16"/>
      <c r="AI189" s="16"/>
      <c r="AJ189" s="16"/>
    </row>
    <row r="190" spans="1:36" ht="92.25" hidden="1" customHeight="1">
      <c r="A190" s="39"/>
      <c r="B190" s="39">
        <v>3122</v>
      </c>
      <c r="C190" s="261" t="s">
        <v>50</v>
      </c>
      <c r="D190" s="223" t="s">
        <v>135</v>
      </c>
      <c r="E190" s="186"/>
      <c r="F190" s="165">
        <f t="shared" si="124"/>
        <v>0</v>
      </c>
      <c r="G190" s="165"/>
      <c r="H190" s="185"/>
      <c r="I190" s="193"/>
      <c r="J190" s="193"/>
      <c r="K190" s="193"/>
      <c r="L190" s="164"/>
      <c r="M190" s="164"/>
      <c r="N190" s="164"/>
      <c r="O190" s="164"/>
      <c r="P190" s="164"/>
      <c r="Q190" s="164"/>
      <c r="R190" s="164"/>
      <c r="S190" s="164"/>
      <c r="T190" s="173">
        <f t="shared" si="125"/>
        <v>0</v>
      </c>
      <c r="U190" s="162"/>
      <c r="V190" s="164">
        <f t="shared" si="127"/>
        <v>0</v>
      </c>
      <c r="W190" s="164" t="e">
        <f t="shared" si="123"/>
        <v>#DIV/0!</v>
      </c>
      <c r="X190" s="40"/>
      <c r="Y190" s="40"/>
      <c r="Z190" s="40"/>
      <c r="AA190" s="40"/>
      <c r="AB190" s="40"/>
      <c r="AC190" s="40"/>
      <c r="AD190" s="40"/>
      <c r="AE190" s="16"/>
      <c r="AF190" s="16"/>
      <c r="AG190" s="16"/>
      <c r="AH190" s="16"/>
      <c r="AI190" s="16"/>
      <c r="AJ190" s="16"/>
    </row>
    <row r="191" spans="1:36" ht="107.25" hidden="1" customHeight="1">
      <c r="A191" s="39">
        <v>58</v>
      </c>
      <c r="B191" s="39">
        <v>3122</v>
      </c>
      <c r="C191" s="261" t="s">
        <v>50</v>
      </c>
      <c r="D191" s="223" t="s">
        <v>179</v>
      </c>
      <c r="E191" s="186"/>
      <c r="F191" s="165">
        <f t="shared" si="124"/>
        <v>0</v>
      </c>
      <c r="G191" s="165"/>
      <c r="H191" s="185"/>
      <c r="I191" s="193"/>
      <c r="J191" s="193"/>
      <c r="K191" s="193"/>
      <c r="L191" s="164"/>
      <c r="M191" s="164"/>
      <c r="N191" s="164"/>
      <c r="O191" s="164"/>
      <c r="P191" s="164"/>
      <c r="Q191" s="164"/>
      <c r="R191" s="164"/>
      <c r="S191" s="164"/>
      <c r="T191" s="173">
        <f t="shared" si="125"/>
        <v>0</v>
      </c>
      <c r="U191" s="162">
        <v>0</v>
      </c>
      <c r="V191" s="164">
        <f t="shared" si="127"/>
        <v>0</v>
      </c>
      <c r="W191" s="164" t="e">
        <f t="shared" si="123"/>
        <v>#DIV/0!</v>
      </c>
      <c r="X191" s="40"/>
      <c r="Y191" s="40"/>
      <c r="Z191" s="40"/>
      <c r="AA191" s="40"/>
      <c r="AB191" s="40"/>
      <c r="AC191" s="40"/>
      <c r="AD191" s="40"/>
      <c r="AE191" s="16"/>
      <c r="AF191" s="16"/>
      <c r="AG191" s="16"/>
      <c r="AH191" s="16"/>
      <c r="AI191" s="16"/>
      <c r="AJ191" s="16"/>
    </row>
    <row r="192" spans="1:36" ht="65.25" customHeight="1">
      <c r="A192" s="39">
        <v>56</v>
      </c>
      <c r="B192" s="39">
        <v>3122</v>
      </c>
      <c r="C192" s="261" t="s">
        <v>50</v>
      </c>
      <c r="D192" s="223" t="s">
        <v>180</v>
      </c>
      <c r="E192" s="186">
        <v>65000</v>
      </c>
      <c r="F192" s="165">
        <f t="shared" si="124"/>
        <v>49730</v>
      </c>
      <c r="G192" s="165">
        <v>49730</v>
      </c>
      <c r="H192" s="185"/>
      <c r="I192" s="193"/>
      <c r="J192" s="193"/>
      <c r="K192" s="193"/>
      <c r="L192" s="164"/>
      <c r="M192" s="164"/>
      <c r="N192" s="164"/>
      <c r="O192" s="164"/>
      <c r="P192" s="164"/>
      <c r="Q192" s="164"/>
      <c r="R192" s="164"/>
      <c r="S192" s="164"/>
      <c r="T192" s="173">
        <f t="shared" si="125"/>
        <v>0</v>
      </c>
      <c r="U192" s="162">
        <v>49730</v>
      </c>
      <c r="V192" s="164">
        <f t="shared" si="127"/>
        <v>15270</v>
      </c>
      <c r="W192" s="164">
        <f t="shared" si="123"/>
        <v>76.507692307692309</v>
      </c>
      <c r="X192" s="40"/>
      <c r="Y192" s="40"/>
      <c r="Z192" s="40"/>
      <c r="AA192" s="40"/>
      <c r="AB192" s="40"/>
      <c r="AC192" s="40"/>
      <c r="AD192" s="40"/>
      <c r="AE192" s="16"/>
      <c r="AF192" s="16"/>
      <c r="AG192" s="16"/>
      <c r="AH192" s="16"/>
      <c r="AI192" s="16"/>
      <c r="AJ192" s="16"/>
    </row>
    <row r="193" spans="1:36" ht="47.25" hidden="1" customHeight="1">
      <c r="A193" s="39"/>
      <c r="B193" s="20">
        <v>3142</v>
      </c>
      <c r="C193" s="258" t="s">
        <v>40</v>
      </c>
      <c r="D193" s="247" t="s">
        <v>136</v>
      </c>
      <c r="E193" s="186"/>
      <c r="F193" s="165">
        <f t="shared" si="124"/>
        <v>0</v>
      </c>
      <c r="G193" s="165"/>
      <c r="H193" s="185"/>
      <c r="I193" s="193"/>
      <c r="J193" s="193"/>
      <c r="K193" s="193"/>
      <c r="L193" s="164"/>
      <c r="M193" s="164"/>
      <c r="N193" s="164"/>
      <c r="O193" s="164"/>
      <c r="P193" s="164"/>
      <c r="Q193" s="164"/>
      <c r="R193" s="164"/>
      <c r="S193" s="164"/>
      <c r="T193" s="173">
        <f t="shared" si="125"/>
        <v>0</v>
      </c>
      <c r="U193" s="162"/>
      <c r="V193" s="164">
        <f t="shared" si="127"/>
        <v>0</v>
      </c>
      <c r="W193" s="164" t="e">
        <f t="shared" si="123"/>
        <v>#DIV/0!</v>
      </c>
      <c r="X193" s="40"/>
      <c r="Y193" s="40"/>
      <c r="Z193" s="40"/>
      <c r="AA193" s="40"/>
      <c r="AB193" s="40"/>
      <c r="AC193" s="40"/>
      <c r="AD193" s="40"/>
      <c r="AE193" s="16"/>
      <c r="AF193" s="16"/>
      <c r="AG193" s="16"/>
      <c r="AH193" s="16"/>
      <c r="AI193" s="16"/>
      <c r="AJ193" s="16"/>
    </row>
    <row r="194" spans="1:36" ht="47.25" hidden="1" customHeight="1">
      <c r="A194" s="39"/>
      <c r="B194" s="20">
        <v>3142</v>
      </c>
      <c r="C194" s="258" t="s">
        <v>40</v>
      </c>
      <c r="D194" s="223" t="s">
        <v>90</v>
      </c>
      <c r="E194" s="186"/>
      <c r="F194" s="165">
        <f t="shared" si="124"/>
        <v>0</v>
      </c>
      <c r="G194" s="165"/>
      <c r="H194" s="185"/>
      <c r="I194" s="193"/>
      <c r="J194" s="193"/>
      <c r="K194" s="193"/>
      <c r="L194" s="164"/>
      <c r="M194" s="164"/>
      <c r="N194" s="164"/>
      <c r="O194" s="164"/>
      <c r="P194" s="164"/>
      <c r="Q194" s="164"/>
      <c r="R194" s="164"/>
      <c r="S194" s="164"/>
      <c r="T194" s="173">
        <f t="shared" si="125"/>
        <v>0</v>
      </c>
      <c r="U194" s="162"/>
      <c r="V194" s="164">
        <f t="shared" si="127"/>
        <v>0</v>
      </c>
      <c r="W194" s="164" t="e">
        <f t="shared" si="123"/>
        <v>#DIV/0!</v>
      </c>
      <c r="X194" s="40"/>
      <c r="Y194" s="40"/>
      <c r="Z194" s="40"/>
      <c r="AA194" s="40"/>
      <c r="AB194" s="40"/>
      <c r="AC194" s="40"/>
      <c r="AD194" s="40"/>
      <c r="AE194" s="16"/>
      <c r="AF194" s="16"/>
      <c r="AG194" s="16"/>
      <c r="AH194" s="16"/>
      <c r="AI194" s="16"/>
      <c r="AJ194" s="16"/>
    </row>
    <row r="195" spans="1:36" ht="48" hidden="1" customHeight="1">
      <c r="A195" s="39"/>
      <c r="B195" s="20">
        <v>3142</v>
      </c>
      <c r="C195" s="258" t="s">
        <v>40</v>
      </c>
      <c r="D195" s="223" t="s">
        <v>137</v>
      </c>
      <c r="E195" s="186"/>
      <c r="F195" s="165">
        <f t="shared" si="124"/>
        <v>0</v>
      </c>
      <c r="G195" s="165"/>
      <c r="H195" s="185"/>
      <c r="I195" s="193"/>
      <c r="J195" s="193"/>
      <c r="K195" s="193"/>
      <c r="L195" s="164"/>
      <c r="M195" s="164"/>
      <c r="N195" s="164"/>
      <c r="O195" s="164"/>
      <c r="P195" s="164"/>
      <c r="Q195" s="164"/>
      <c r="R195" s="164"/>
      <c r="S195" s="164"/>
      <c r="T195" s="173">
        <f t="shared" si="125"/>
        <v>0</v>
      </c>
      <c r="U195" s="162"/>
      <c r="V195" s="164">
        <f t="shared" si="127"/>
        <v>0</v>
      </c>
      <c r="W195" s="164" t="e">
        <f t="shared" si="123"/>
        <v>#DIV/0!</v>
      </c>
      <c r="X195" s="40"/>
      <c r="Y195" s="40"/>
      <c r="Z195" s="40"/>
      <c r="AA195" s="40"/>
      <c r="AB195" s="40"/>
      <c r="AC195" s="40"/>
      <c r="AD195" s="40"/>
      <c r="AE195" s="16"/>
      <c r="AF195" s="16"/>
      <c r="AG195" s="16"/>
      <c r="AH195" s="16"/>
      <c r="AI195" s="16"/>
      <c r="AJ195" s="16"/>
    </row>
    <row r="196" spans="1:36" ht="54" hidden="1" customHeight="1">
      <c r="A196" s="39"/>
      <c r="B196" s="20">
        <v>3142</v>
      </c>
      <c r="C196" s="258" t="s">
        <v>40</v>
      </c>
      <c r="D196" s="223" t="s">
        <v>138</v>
      </c>
      <c r="E196" s="186"/>
      <c r="F196" s="165">
        <f t="shared" si="124"/>
        <v>0</v>
      </c>
      <c r="G196" s="165"/>
      <c r="H196" s="185"/>
      <c r="I196" s="193"/>
      <c r="J196" s="193"/>
      <c r="K196" s="193"/>
      <c r="L196" s="164"/>
      <c r="M196" s="164"/>
      <c r="N196" s="164"/>
      <c r="O196" s="164"/>
      <c r="P196" s="164"/>
      <c r="Q196" s="164"/>
      <c r="R196" s="164"/>
      <c r="S196" s="164"/>
      <c r="T196" s="173">
        <f t="shared" si="125"/>
        <v>0</v>
      </c>
      <c r="U196" s="162"/>
      <c r="V196" s="164">
        <f t="shared" si="127"/>
        <v>0</v>
      </c>
      <c r="W196" s="164" t="e">
        <f t="shared" si="123"/>
        <v>#DIV/0!</v>
      </c>
      <c r="X196" s="40"/>
      <c r="Y196" s="40"/>
      <c r="Z196" s="40"/>
      <c r="AA196" s="40"/>
      <c r="AB196" s="40"/>
      <c r="AC196" s="40"/>
      <c r="AD196" s="40"/>
      <c r="AE196" s="16"/>
      <c r="AF196" s="16"/>
      <c r="AG196" s="16"/>
      <c r="AH196" s="16"/>
      <c r="AI196" s="16"/>
      <c r="AJ196" s="16"/>
    </row>
    <row r="197" spans="1:36" ht="66.75" hidden="1" customHeight="1">
      <c r="A197" s="39"/>
      <c r="B197" s="20">
        <v>3142</v>
      </c>
      <c r="C197" s="258" t="s">
        <v>40</v>
      </c>
      <c r="D197" s="273" t="s">
        <v>139</v>
      </c>
      <c r="E197" s="186"/>
      <c r="F197" s="165">
        <f t="shared" si="124"/>
        <v>0</v>
      </c>
      <c r="G197" s="165"/>
      <c r="H197" s="185"/>
      <c r="I197" s="193"/>
      <c r="J197" s="193"/>
      <c r="K197" s="193"/>
      <c r="L197" s="164"/>
      <c r="M197" s="164"/>
      <c r="N197" s="164"/>
      <c r="O197" s="164"/>
      <c r="P197" s="164"/>
      <c r="Q197" s="164"/>
      <c r="R197" s="164"/>
      <c r="S197" s="164"/>
      <c r="T197" s="173">
        <f t="shared" si="125"/>
        <v>0</v>
      </c>
      <c r="U197" s="162"/>
      <c r="V197" s="164">
        <f t="shared" si="127"/>
        <v>0</v>
      </c>
      <c r="W197" s="164" t="e">
        <f t="shared" si="123"/>
        <v>#DIV/0!</v>
      </c>
      <c r="X197" s="40"/>
      <c r="Y197" s="40"/>
      <c r="Z197" s="40"/>
      <c r="AA197" s="40"/>
      <c r="AB197" s="40"/>
      <c r="AC197" s="40"/>
      <c r="AD197" s="40"/>
      <c r="AE197" s="16"/>
      <c r="AF197" s="16"/>
      <c r="AG197" s="16"/>
      <c r="AH197" s="16"/>
      <c r="AI197" s="16"/>
      <c r="AJ197" s="16"/>
    </row>
    <row r="198" spans="1:36" ht="129" hidden="1" customHeight="1">
      <c r="A198" s="337"/>
      <c r="B198" s="91">
        <v>1217369</v>
      </c>
      <c r="C198" s="248"/>
      <c r="D198" s="249"/>
      <c r="E198" s="180">
        <f>E199</f>
        <v>0</v>
      </c>
      <c r="F198" s="180">
        <f t="shared" ref="F198:W198" si="128">F199</f>
        <v>0</v>
      </c>
      <c r="G198" s="180">
        <f t="shared" si="128"/>
        <v>0</v>
      </c>
      <c r="H198" s="180">
        <f t="shared" si="128"/>
        <v>0</v>
      </c>
      <c r="I198" s="180">
        <f t="shared" si="128"/>
        <v>0</v>
      </c>
      <c r="J198" s="180">
        <f t="shared" si="128"/>
        <v>0</v>
      </c>
      <c r="K198" s="180">
        <f t="shared" si="128"/>
        <v>0</v>
      </c>
      <c r="L198" s="180">
        <f t="shared" si="128"/>
        <v>0</v>
      </c>
      <c r="M198" s="180">
        <f t="shared" si="128"/>
        <v>0</v>
      </c>
      <c r="N198" s="180">
        <f t="shared" si="128"/>
        <v>0</v>
      </c>
      <c r="O198" s="180">
        <f t="shared" si="128"/>
        <v>0</v>
      </c>
      <c r="P198" s="180">
        <f t="shared" si="128"/>
        <v>0</v>
      </c>
      <c r="Q198" s="180">
        <f t="shared" si="128"/>
        <v>0</v>
      </c>
      <c r="R198" s="180">
        <f t="shared" si="128"/>
        <v>0</v>
      </c>
      <c r="S198" s="180">
        <f t="shared" si="128"/>
        <v>0</v>
      </c>
      <c r="T198" s="180">
        <f t="shared" si="128"/>
        <v>0</v>
      </c>
      <c r="U198" s="180">
        <f t="shared" si="128"/>
        <v>0</v>
      </c>
      <c r="V198" s="180">
        <f t="shared" si="128"/>
        <v>0</v>
      </c>
      <c r="W198" s="187" t="e">
        <f t="shared" si="128"/>
        <v>#DIV/0!</v>
      </c>
      <c r="X198" s="40"/>
      <c r="Y198" s="40"/>
      <c r="Z198" s="40"/>
      <c r="AA198" s="40"/>
      <c r="AB198" s="40"/>
      <c r="AC198" s="40"/>
      <c r="AD198" s="40"/>
      <c r="AE198" s="16"/>
      <c r="AF198" s="16"/>
      <c r="AG198" s="16"/>
      <c r="AH198" s="16"/>
      <c r="AI198" s="16"/>
      <c r="AJ198" s="16"/>
    </row>
    <row r="199" spans="1:36" ht="138" hidden="1" customHeight="1">
      <c r="A199" s="39"/>
      <c r="B199" s="20">
        <v>3142</v>
      </c>
      <c r="C199" s="105"/>
      <c r="D199" s="118"/>
      <c r="E199" s="181"/>
      <c r="F199" s="165">
        <f>G199+T199</f>
        <v>0</v>
      </c>
      <c r="G199" s="165"/>
      <c r="H199" s="185"/>
      <c r="I199" s="193"/>
      <c r="J199" s="193"/>
      <c r="K199" s="193"/>
      <c r="L199" s="164"/>
      <c r="M199" s="164"/>
      <c r="N199" s="164"/>
      <c r="O199" s="164"/>
      <c r="P199" s="164"/>
      <c r="Q199" s="164"/>
      <c r="R199" s="164"/>
      <c r="S199" s="164"/>
      <c r="T199" s="173">
        <f>H199+I199+J199+K199+L199+M199+N199+O199</f>
        <v>0</v>
      </c>
      <c r="U199" s="162"/>
      <c r="V199" s="164">
        <f>E199-F199</f>
        <v>0</v>
      </c>
      <c r="W199" s="164" t="e">
        <f t="shared" ref="W199:W224" si="129">U199*100/E199</f>
        <v>#DIV/0!</v>
      </c>
      <c r="X199" s="40"/>
      <c r="Y199" s="40"/>
      <c r="Z199" s="40"/>
      <c r="AA199" s="40"/>
      <c r="AB199" s="40"/>
      <c r="AC199" s="40"/>
      <c r="AD199" s="40"/>
      <c r="AE199" s="16"/>
      <c r="AF199" s="16"/>
      <c r="AG199" s="16"/>
      <c r="AH199" s="16"/>
      <c r="AI199" s="16"/>
      <c r="AJ199" s="16"/>
    </row>
    <row r="200" spans="1:36" ht="88.5" customHeight="1">
      <c r="A200" s="337">
        <v>57</v>
      </c>
      <c r="B200" s="81">
        <v>1217461</v>
      </c>
      <c r="C200" s="89" t="s">
        <v>64</v>
      </c>
      <c r="D200" s="139"/>
      <c r="E200" s="180">
        <f>E201+E202+E203+E204+E205+E206+E207+E208+E223+E224</f>
        <v>17856237.91</v>
      </c>
      <c r="F200" s="180">
        <f t="shared" ref="F200:V200" si="130">F201+F202+F203+F204+F205+F206+F207+F208+F223+F224</f>
        <v>17426018.939999998</v>
      </c>
      <c r="G200" s="180">
        <f t="shared" si="130"/>
        <v>17426018.939999998</v>
      </c>
      <c r="H200" s="180">
        <f t="shared" si="130"/>
        <v>0</v>
      </c>
      <c r="I200" s="180">
        <f t="shared" si="130"/>
        <v>0</v>
      </c>
      <c r="J200" s="180">
        <f t="shared" si="130"/>
        <v>0</v>
      </c>
      <c r="K200" s="180">
        <f t="shared" si="130"/>
        <v>0</v>
      </c>
      <c r="L200" s="180">
        <f t="shared" si="130"/>
        <v>0</v>
      </c>
      <c r="M200" s="180">
        <f t="shared" si="130"/>
        <v>0</v>
      </c>
      <c r="N200" s="180">
        <f t="shared" si="130"/>
        <v>0</v>
      </c>
      <c r="O200" s="180">
        <f t="shared" si="130"/>
        <v>0</v>
      </c>
      <c r="P200" s="180">
        <f t="shared" si="130"/>
        <v>0</v>
      </c>
      <c r="Q200" s="180">
        <f t="shared" si="130"/>
        <v>0</v>
      </c>
      <c r="R200" s="180">
        <f t="shared" si="130"/>
        <v>0</v>
      </c>
      <c r="S200" s="180">
        <f t="shared" si="130"/>
        <v>0</v>
      </c>
      <c r="T200" s="180">
        <f t="shared" si="130"/>
        <v>0</v>
      </c>
      <c r="U200" s="180">
        <f t="shared" si="130"/>
        <v>17426018.939999998</v>
      </c>
      <c r="V200" s="180">
        <f t="shared" si="130"/>
        <v>430218.97000000044</v>
      </c>
      <c r="W200" s="164">
        <f t="shared" si="129"/>
        <v>97.590651669358266</v>
      </c>
      <c r="X200" s="40"/>
      <c r="Y200" s="40"/>
      <c r="Z200" s="40"/>
      <c r="AA200" s="40"/>
      <c r="AB200" s="40"/>
      <c r="AC200" s="40"/>
      <c r="AD200" s="40"/>
      <c r="AE200" s="16"/>
      <c r="AF200" s="16"/>
      <c r="AG200" s="16"/>
      <c r="AH200" s="16"/>
      <c r="AI200" s="16"/>
      <c r="AJ200" s="16"/>
    </row>
    <row r="201" spans="1:36" ht="59.25" hidden="1" customHeight="1">
      <c r="A201" s="39"/>
      <c r="B201" s="20">
        <v>3132</v>
      </c>
      <c r="C201" s="261" t="s">
        <v>0</v>
      </c>
      <c r="D201" s="223" t="s">
        <v>91</v>
      </c>
      <c r="E201" s="151"/>
      <c r="F201" s="165">
        <f>G201+T201</f>
        <v>0</v>
      </c>
      <c r="G201" s="165"/>
      <c r="H201" s="185"/>
      <c r="I201" s="193"/>
      <c r="J201" s="193"/>
      <c r="K201" s="193"/>
      <c r="L201" s="164"/>
      <c r="M201" s="164"/>
      <c r="N201" s="164"/>
      <c r="O201" s="164"/>
      <c r="P201" s="164"/>
      <c r="Q201" s="164"/>
      <c r="R201" s="164"/>
      <c r="S201" s="164"/>
      <c r="T201" s="173">
        <f>I201+J201+K201+L201+M201+H201</f>
        <v>0</v>
      </c>
      <c r="U201" s="162"/>
      <c r="V201" s="164">
        <f t="shared" ref="V201:V224" si="131">E201-F201</f>
        <v>0</v>
      </c>
      <c r="W201" s="164" t="e">
        <f t="shared" si="129"/>
        <v>#DIV/0!</v>
      </c>
      <c r="X201" s="40"/>
      <c r="Y201" s="40"/>
      <c r="Z201" s="40"/>
      <c r="AA201" s="40"/>
      <c r="AB201" s="40"/>
      <c r="AC201" s="40"/>
      <c r="AD201" s="40"/>
      <c r="AE201" s="16"/>
      <c r="AF201" s="16"/>
      <c r="AG201" s="16"/>
      <c r="AH201" s="16"/>
      <c r="AI201" s="16"/>
      <c r="AJ201" s="16"/>
    </row>
    <row r="202" spans="1:36" ht="63" hidden="1" customHeight="1">
      <c r="A202" s="39"/>
      <c r="B202" s="20">
        <v>3132</v>
      </c>
      <c r="C202" s="261" t="s">
        <v>0</v>
      </c>
      <c r="D202" s="223" t="s">
        <v>140</v>
      </c>
      <c r="E202" s="151"/>
      <c r="F202" s="165">
        <f t="shared" ref="F202:F224" si="132">G202+T202</f>
        <v>0</v>
      </c>
      <c r="G202" s="165"/>
      <c r="H202" s="185"/>
      <c r="I202" s="193"/>
      <c r="J202" s="193"/>
      <c r="K202" s="193"/>
      <c r="L202" s="164"/>
      <c r="M202" s="164"/>
      <c r="N202" s="164"/>
      <c r="O202" s="164"/>
      <c r="P202" s="164"/>
      <c r="Q202" s="164"/>
      <c r="R202" s="164"/>
      <c r="S202" s="164"/>
      <c r="T202" s="173">
        <f t="shared" ref="T202:T224" si="133">I202+J202+K202+L202+M202+H202</f>
        <v>0</v>
      </c>
      <c r="U202" s="162"/>
      <c r="V202" s="164">
        <f t="shared" si="131"/>
        <v>0</v>
      </c>
      <c r="W202" s="164" t="e">
        <f t="shared" si="129"/>
        <v>#DIV/0!</v>
      </c>
      <c r="X202" s="40"/>
      <c r="Y202" s="40"/>
      <c r="Z202" s="40"/>
      <c r="AA202" s="40"/>
      <c r="AB202" s="40"/>
      <c r="AC202" s="40"/>
      <c r="AD202" s="40"/>
      <c r="AE202" s="16"/>
      <c r="AF202" s="16"/>
      <c r="AG202" s="16"/>
      <c r="AH202" s="16"/>
      <c r="AI202" s="16"/>
      <c r="AJ202" s="16"/>
    </row>
    <row r="203" spans="1:36" ht="81" hidden="1" customHeight="1">
      <c r="A203" s="39"/>
      <c r="B203" s="20">
        <v>3132</v>
      </c>
      <c r="C203" s="261" t="s">
        <v>0</v>
      </c>
      <c r="D203" s="223" t="s">
        <v>141</v>
      </c>
      <c r="E203" s="151"/>
      <c r="F203" s="165">
        <f t="shared" si="132"/>
        <v>0</v>
      </c>
      <c r="G203" s="165"/>
      <c r="H203" s="185"/>
      <c r="I203" s="193"/>
      <c r="J203" s="193"/>
      <c r="K203" s="193"/>
      <c r="L203" s="164"/>
      <c r="M203" s="164"/>
      <c r="N203" s="164"/>
      <c r="O203" s="164"/>
      <c r="P203" s="164"/>
      <c r="Q203" s="164"/>
      <c r="R203" s="164"/>
      <c r="S203" s="164"/>
      <c r="T203" s="173">
        <f t="shared" si="133"/>
        <v>0</v>
      </c>
      <c r="U203" s="162"/>
      <c r="V203" s="164">
        <f t="shared" si="131"/>
        <v>0</v>
      </c>
      <c r="W203" s="164" t="e">
        <f t="shared" si="129"/>
        <v>#DIV/0!</v>
      </c>
      <c r="X203" s="40"/>
      <c r="Y203" s="40"/>
      <c r="Z203" s="40"/>
      <c r="AA203" s="40"/>
      <c r="AB203" s="40"/>
      <c r="AC203" s="40"/>
      <c r="AD203" s="40"/>
      <c r="AE203" s="16"/>
      <c r="AF203" s="16"/>
      <c r="AG203" s="16"/>
      <c r="AH203" s="16"/>
      <c r="AI203" s="16"/>
      <c r="AJ203" s="16"/>
    </row>
    <row r="204" spans="1:36" ht="87" hidden="1" customHeight="1">
      <c r="A204" s="39"/>
      <c r="B204" s="20">
        <v>3132</v>
      </c>
      <c r="C204" s="261" t="s">
        <v>0</v>
      </c>
      <c r="D204" s="273" t="s">
        <v>142</v>
      </c>
      <c r="E204" s="151"/>
      <c r="F204" s="165">
        <f t="shared" si="132"/>
        <v>0</v>
      </c>
      <c r="G204" s="165"/>
      <c r="H204" s="185"/>
      <c r="I204" s="193"/>
      <c r="J204" s="193"/>
      <c r="K204" s="193"/>
      <c r="L204" s="164"/>
      <c r="M204" s="164"/>
      <c r="N204" s="164"/>
      <c r="O204" s="164"/>
      <c r="P204" s="164"/>
      <c r="Q204" s="164"/>
      <c r="R204" s="164"/>
      <c r="S204" s="164"/>
      <c r="T204" s="173">
        <f t="shared" si="133"/>
        <v>0</v>
      </c>
      <c r="U204" s="162"/>
      <c r="V204" s="164">
        <f t="shared" si="131"/>
        <v>0</v>
      </c>
      <c r="W204" s="164" t="e">
        <f t="shared" si="129"/>
        <v>#DIV/0!</v>
      </c>
      <c r="X204" s="40"/>
      <c r="Y204" s="40"/>
      <c r="Z204" s="40"/>
      <c r="AA204" s="40"/>
      <c r="AB204" s="40"/>
      <c r="AC204" s="40"/>
      <c r="AD204" s="40"/>
      <c r="AE204" s="16"/>
      <c r="AF204" s="16"/>
      <c r="AG204" s="16"/>
      <c r="AH204" s="16"/>
      <c r="AI204" s="16"/>
      <c r="AJ204" s="16"/>
    </row>
    <row r="205" spans="1:36" ht="60.75" hidden="1" customHeight="1">
      <c r="A205" s="39"/>
      <c r="B205" s="20">
        <v>3132</v>
      </c>
      <c r="C205" s="261" t="s">
        <v>0</v>
      </c>
      <c r="D205" s="273" t="s">
        <v>143</v>
      </c>
      <c r="E205" s="151"/>
      <c r="F205" s="165">
        <f t="shared" si="132"/>
        <v>0</v>
      </c>
      <c r="G205" s="165"/>
      <c r="H205" s="185"/>
      <c r="I205" s="193"/>
      <c r="J205" s="193"/>
      <c r="K205" s="193"/>
      <c r="L205" s="164"/>
      <c r="M205" s="164"/>
      <c r="N205" s="164"/>
      <c r="O205" s="164"/>
      <c r="P205" s="164"/>
      <c r="Q205" s="164"/>
      <c r="R205" s="164"/>
      <c r="S205" s="164"/>
      <c r="T205" s="173">
        <f t="shared" si="133"/>
        <v>0</v>
      </c>
      <c r="U205" s="162"/>
      <c r="V205" s="164">
        <f t="shared" si="131"/>
        <v>0</v>
      </c>
      <c r="W205" s="164" t="e">
        <f t="shared" si="129"/>
        <v>#DIV/0!</v>
      </c>
      <c r="X205" s="40"/>
      <c r="Y205" s="40"/>
      <c r="Z205" s="40"/>
      <c r="AA205" s="40"/>
      <c r="AB205" s="40"/>
      <c r="AC205" s="40"/>
      <c r="AD205" s="40"/>
      <c r="AE205" s="16"/>
      <c r="AF205" s="16"/>
      <c r="AG205" s="16"/>
      <c r="AH205" s="16"/>
      <c r="AI205" s="16"/>
      <c r="AJ205" s="16"/>
    </row>
    <row r="206" spans="1:36" ht="60.75" customHeight="1">
      <c r="A206" s="39">
        <v>58</v>
      </c>
      <c r="B206" s="20">
        <v>3132</v>
      </c>
      <c r="C206" s="261" t="s">
        <v>0</v>
      </c>
      <c r="D206" s="223" t="s">
        <v>144</v>
      </c>
      <c r="E206" s="151">
        <v>17143285</v>
      </c>
      <c r="F206" s="165">
        <f t="shared" si="132"/>
        <v>16757904.439999999</v>
      </c>
      <c r="G206" s="165">
        <v>16757904.439999999</v>
      </c>
      <c r="H206" s="173"/>
      <c r="I206" s="193"/>
      <c r="J206" s="193"/>
      <c r="K206" s="193"/>
      <c r="L206" s="164"/>
      <c r="M206" s="164"/>
      <c r="N206" s="164"/>
      <c r="O206" s="164"/>
      <c r="P206" s="164"/>
      <c r="Q206" s="164"/>
      <c r="R206" s="164"/>
      <c r="S206" s="164"/>
      <c r="T206" s="173">
        <f t="shared" si="133"/>
        <v>0</v>
      </c>
      <c r="U206" s="162">
        <v>16757904.439999999</v>
      </c>
      <c r="V206" s="164">
        <f t="shared" si="131"/>
        <v>385380.56000000052</v>
      </c>
      <c r="W206" s="164">
        <f t="shared" si="129"/>
        <v>97.752002839595789</v>
      </c>
      <c r="X206" s="40"/>
      <c r="Y206" s="40"/>
      <c r="Z206" s="40"/>
      <c r="AA206" s="40"/>
      <c r="AB206" s="40"/>
      <c r="AC206" s="40"/>
      <c r="AD206" s="40"/>
      <c r="AE206" s="16"/>
      <c r="AF206" s="16"/>
      <c r="AG206" s="16"/>
      <c r="AH206" s="16"/>
      <c r="AI206" s="16"/>
      <c r="AJ206" s="16"/>
    </row>
    <row r="207" spans="1:36" ht="60.75" hidden="1" customHeight="1">
      <c r="A207" s="39"/>
      <c r="B207" s="20"/>
      <c r="C207" s="261"/>
      <c r="D207" s="223"/>
      <c r="E207" s="151"/>
      <c r="F207" s="165">
        <f t="shared" si="132"/>
        <v>0</v>
      </c>
      <c r="G207" s="165"/>
      <c r="H207" s="185"/>
      <c r="I207" s="193"/>
      <c r="J207" s="193"/>
      <c r="K207" s="193"/>
      <c r="L207" s="164"/>
      <c r="M207" s="164"/>
      <c r="N207" s="164"/>
      <c r="O207" s="164"/>
      <c r="P207" s="164"/>
      <c r="Q207" s="164"/>
      <c r="R207" s="164"/>
      <c r="S207" s="164"/>
      <c r="T207" s="173">
        <f t="shared" si="133"/>
        <v>0</v>
      </c>
      <c r="U207" s="162"/>
      <c r="V207" s="164">
        <f t="shared" si="131"/>
        <v>0</v>
      </c>
      <c r="W207" s="164" t="e">
        <f t="shared" si="129"/>
        <v>#DIV/0!</v>
      </c>
      <c r="X207" s="40"/>
      <c r="Y207" s="40"/>
      <c r="Z207" s="40"/>
      <c r="AA207" s="40"/>
      <c r="AB207" s="40"/>
      <c r="AC207" s="40"/>
      <c r="AD207" s="40"/>
      <c r="AE207" s="16"/>
      <c r="AF207" s="16"/>
      <c r="AG207" s="16"/>
      <c r="AH207" s="16"/>
      <c r="AI207" s="16"/>
      <c r="AJ207" s="16"/>
    </row>
    <row r="208" spans="1:36" ht="39.75" hidden="1" customHeight="1">
      <c r="A208" s="39"/>
      <c r="B208" s="20"/>
      <c r="C208" s="261" t="s">
        <v>0</v>
      </c>
      <c r="D208" s="268" t="s">
        <v>145</v>
      </c>
      <c r="E208" s="151"/>
      <c r="F208" s="165">
        <f t="shared" si="132"/>
        <v>0</v>
      </c>
      <c r="G208" s="165"/>
      <c r="H208" s="185"/>
      <c r="I208" s="193"/>
      <c r="J208" s="193"/>
      <c r="K208" s="193"/>
      <c r="L208" s="164"/>
      <c r="M208" s="164"/>
      <c r="N208" s="164"/>
      <c r="O208" s="164"/>
      <c r="P208" s="164"/>
      <c r="Q208" s="164"/>
      <c r="R208" s="164"/>
      <c r="S208" s="164"/>
      <c r="T208" s="173">
        <f t="shared" si="133"/>
        <v>0</v>
      </c>
      <c r="U208" s="162"/>
      <c r="V208" s="164">
        <f t="shared" si="131"/>
        <v>0</v>
      </c>
      <c r="W208" s="164" t="e">
        <f t="shared" si="129"/>
        <v>#DIV/0!</v>
      </c>
      <c r="X208" s="40"/>
      <c r="Y208" s="40"/>
      <c r="Z208" s="40"/>
      <c r="AA208" s="40"/>
      <c r="AB208" s="40"/>
      <c r="AC208" s="40"/>
      <c r="AD208" s="40"/>
      <c r="AE208" s="16"/>
      <c r="AF208" s="16"/>
      <c r="AG208" s="16"/>
      <c r="AH208" s="16"/>
      <c r="AI208" s="16"/>
      <c r="AJ208" s="16"/>
    </row>
    <row r="209" spans="1:36" ht="39.75" hidden="1" customHeight="1">
      <c r="A209" s="337"/>
      <c r="B209" s="91">
        <v>1217670</v>
      </c>
      <c r="C209" s="261" t="s">
        <v>0</v>
      </c>
      <c r="D209" s="227"/>
      <c r="E209" s="180">
        <f>E222</f>
        <v>0</v>
      </c>
      <c r="F209" s="165">
        <f t="shared" si="132"/>
        <v>0</v>
      </c>
      <c r="G209" s="180">
        <f t="shared" ref="G209:S209" si="134">G210+G211+G212+G222</f>
        <v>0</v>
      </c>
      <c r="H209" s="180">
        <f t="shared" si="134"/>
        <v>0</v>
      </c>
      <c r="I209" s="180">
        <f t="shared" si="134"/>
        <v>0</v>
      </c>
      <c r="J209" s="180">
        <f t="shared" si="134"/>
        <v>0</v>
      </c>
      <c r="K209" s="180">
        <f t="shared" si="134"/>
        <v>0</v>
      </c>
      <c r="L209" s="180">
        <f t="shared" si="134"/>
        <v>0</v>
      </c>
      <c r="M209" s="180">
        <f t="shared" si="134"/>
        <v>0</v>
      </c>
      <c r="N209" s="180">
        <f t="shared" si="134"/>
        <v>0</v>
      </c>
      <c r="O209" s="180">
        <f t="shared" si="134"/>
        <v>0</v>
      </c>
      <c r="P209" s="180">
        <f t="shared" si="134"/>
        <v>0</v>
      </c>
      <c r="Q209" s="180">
        <f t="shared" si="134"/>
        <v>0</v>
      </c>
      <c r="R209" s="180">
        <f t="shared" si="134"/>
        <v>0</v>
      </c>
      <c r="S209" s="180">
        <f t="shared" si="134"/>
        <v>0</v>
      </c>
      <c r="T209" s="173">
        <f t="shared" si="133"/>
        <v>0</v>
      </c>
      <c r="U209" s="180"/>
      <c r="V209" s="164">
        <f t="shared" si="131"/>
        <v>0</v>
      </c>
      <c r="W209" s="164" t="e">
        <f t="shared" si="129"/>
        <v>#DIV/0!</v>
      </c>
      <c r="X209" s="40"/>
      <c r="Y209" s="40"/>
      <c r="Z209" s="40"/>
      <c r="AA209" s="40"/>
      <c r="AB209" s="40"/>
      <c r="AC209" s="40"/>
      <c r="AD209" s="40"/>
      <c r="AE209" s="16"/>
      <c r="AF209" s="16"/>
      <c r="AG209" s="16"/>
      <c r="AH209" s="16"/>
      <c r="AI209" s="16"/>
      <c r="AJ209" s="16"/>
    </row>
    <row r="210" spans="1:36" ht="66" hidden="1" customHeight="1">
      <c r="A210" s="39"/>
      <c r="C210" s="261" t="s">
        <v>0</v>
      </c>
      <c r="D210" s="225" t="s">
        <v>74</v>
      </c>
      <c r="E210" s="323"/>
      <c r="F210" s="165">
        <f t="shared" si="132"/>
        <v>0</v>
      </c>
      <c r="G210" s="165">
        <v>0</v>
      </c>
      <c r="H210" s="185"/>
      <c r="I210" s="193"/>
      <c r="J210" s="193"/>
      <c r="K210" s="193"/>
      <c r="L210" s="164"/>
      <c r="M210" s="164"/>
      <c r="N210" s="164"/>
      <c r="O210" s="164"/>
      <c r="P210" s="164"/>
      <c r="Q210" s="164"/>
      <c r="R210" s="164"/>
      <c r="S210" s="164"/>
      <c r="T210" s="173">
        <f t="shared" si="133"/>
        <v>0</v>
      </c>
      <c r="U210" s="201"/>
      <c r="V210" s="164">
        <f t="shared" si="131"/>
        <v>0</v>
      </c>
      <c r="W210" s="164" t="e">
        <f t="shared" si="129"/>
        <v>#DIV/0!</v>
      </c>
      <c r="X210" s="40"/>
      <c r="Y210" s="40"/>
      <c r="Z210" s="40"/>
      <c r="AA210" s="40"/>
      <c r="AB210" s="40"/>
      <c r="AC210" s="40"/>
      <c r="AD210" s="40"/>
      <c r="AE210" s="16"/>
      <c r="AF210" s="16"/>
      <c r="AG210" s="16"/>
      <c r="AH210" s="16"/>
      <c r="AI210" s="16"/>
      <c r="AJ210" s="16"/>
    </row>
    <row r="211" spans="1:36" ht="54.75" hidden="1" customHeight="1">
      <c r="A211" s="39"/>
      <c r="B211" s="20"/>
      <c r="C211" s="261" t="s">
        <v>0</v>
      </c>
      <c r="D211" s="225"/>
      <c r="E211" s="181"/>
      <c r="F211" s="165">
        <f t="shared" si="132"/>
        <v>0</v>
      </c>
      <c r="G211" s="165"/>
      <c r="H211" s="185"/>
      <c r="I211" s="193"/>
      <c r="J211" s="193"/>
      <c r="K211" s="193"/>
      <c r="L211" s="164"/>
      <c r="M211" s="164"/>
      <c r="N211" s="164"/>
      <c r="O211" s="164"/>
      <c r="P211" s="164"/>
      <c r="Q211" s="164"/>
      <c r="R211" s="164"/>
      <c r="S211" s="164"/>
      <c r="T211" s="173">
        <f t="shared" si="133"/>
        <v>0</v>
      </c>
      <c r="U211" s="201"/>
      <c r="V211" s="164">
        <f t="shared" si="131"/>
        <v>0</v>
      </c>
      <c r="W211" s="164" t="e">
        <f t="shared" si="129"/>
        <v>#DIV/0!</v>
      </c>
      <c r="X211" s="40"/>
      <c r="Y211" s="40"/>
      <c r="Z211" s="40"/>
      <c r="AA211" s="40"/>
      <c r="AB211" s="40"/>
      <c r="AC211" s="40"/>
      <c r="AD211" s="40"/>
      <c r="AE211" s="16"/>
      <c r="AF211" s="16"/>
      <c r="AG211" s="16"/>
      <c r="AH211" s="16"/>
      <c r="AI211" s="16"/>
      <c r="AJ211" s="16"/>
    </row>
    <row r="212" spans="1:36" ht="96" hidden="1" customHeight="1">
      <c r="A212" s="39"/>
      <c r="B212" s="20"/>
      <c r="C212" s="261" t="s">
        <v>0</v>
      </c>
      <c r="D212" s="225" t="s">
        <v>74</v>
      </c>
      <c r="E212" s="181"/>
      <c r="F212" s="165">
        <f t="shared" si="132"/>
        <v>0</v>
      </c>
      <c r="G212" s="165"/>
      <c r="H212" s="185"/>
      <c r="I212" s="193"/>
      <c r="J212" s="193"/>
      <c r="K212" s="193"/>
      <c r="L212" s="164"/>
      <c r="M212" s="164"/>
      <c r="N212" s="164"/>
      <c r="O212" s="164"/>
      <c r="P212" s="164"/>
      <c r="Q212" s="164"/>
      <c r="R212" s="164"/>
      <c r="S212" s="164"/>
      <c r="T212" s="173">
        <f t="shared" si="133"/>
        <v>0</v>
      </c>
      <c r="U212" s="201"/>
      <c r="V212" s="164">
        <f t="shared" si="131"/>
        <v>0</v>
      </c>
      <c r="W212" s="164" t="e">
        <f t="shared" si="129"/>
        <v>#DIV/0!</v>
      </c>
      <c r="X212" s="40"/>
      <c r="Y212" s="40"/>
      <c r="Z212" s="40"/>
      <c r="AA212" s="40"/>
      <c r="AB212" s="40"/>
      <c r="AC212" s="40"/>
      <c r="AD212" s="40"/>
      <c r="AE212" s="16"/>
      <c r="AF212" s="16"/>
      <c r="AG212" s="16"/>
      <c r="AH212" s="16"/>
      <c r="AI212" s="16"/>
      <c r="AJ212" s="16"/>
    </row>
    <row r="213" spans="1:36" ht="2.25" hidden="1" customHeight="1">
      <c r="A213" s="337"/>
      <c r="B213" s="91" t="s">
        <v>32</v>
      </c>
      <c r="C213" s="261" t="s">
        <v>0</v>
      </c>
      <c r="D213" s="225"/>
      <c r="E213" s="103"/>
      <c r="F213" s="165">
        <f t="shared" si="132"/>
        <v>0</v>
      </c>
      <c r="G213" s="103"/>
      <c r="H213" s="103"/>
      <c r="I213" s="103"/>
      <c r="J213" s="103"/>
      <c r="K213" s="103"/>
      <c r="L213" s="103"/>
      <c r="M213" s="103"/>
      <c r="N213" s="103"/>
      <c r="O213" s="103"/>
      <c r="P213" s="103"/>
      <c r="Q213" s="103"/>
      <c r="R213" s="103"/>
      <c r="S213" s="103"/>
      <c r="T213" s="173">
        <f t="shared" si="133"/>
        <v>0</v>
      </c>
      <c r="U213" s="103"/>
      <c r="V213" s="164">
        <f t="shared" si="131"/>
        <v>0</v>
      </c>
      <c r="W213" s="164" t="e">
        <f t="shared" si="129"/>
        <v>#DIV/0!</v>
      </c>
      <c r="X213" s="40"/>
      <c r="Y213" s="40"/>
      <c r="Z213" s="40"/>
      <c r="AA213" s="40"/>
      <c r="AB213" s="40"/>
      <c r="AC213" s="40"/>
      <c r="AD213" s="40"/>
      <c r="AE213" s="16"/>
      <c r="AF213" s="16"/>
      <c r="AG213" s="16"/>
      <c r="AH213" s="16"/>
      <c r="AI213" s="16"/>
      <c r="AJ213" s="16"/>
    </row>
    <row r="214" spans="1:36" ht="56.25" hidden="1" customHeight="1">
      <c r="A214" s="39"/>
      <c r="B214" s="20"/>
      <c r="C214" s="261" t="s">
        <v>0</v>
      </c>
      <c r="D214" s="225" t="s">
        <v>74</v>
      </c>
      <c r="E214" s="181"/>
      <c r="F214" s="165">
        <f t="shared" si="132"/>
        <v>0</v>
      </c>
      <c r="G214" s="165"/>
      <c r="H214" s="185"/>
      <c r="I214" s="193"/>
      <c r="J214" s="193"/>
      <c r="K214" s="193"/>
      <c r="L214" s="164"/>
      <c r="M214" s="164"/>
      <c r="N214" s="164"/>
      <c r="O214" s="164"/>
      <c r="P214" s="164"/>
      <c r="Q214" s="164"/>
      <c r="R214" s="164"/>
      <c r="S214" s="164"/>
      <c r="T214" s="173">
        <f t="shared" si="133"/>
        <v>0</v>
      </c>
      <c r="U214" s="201"/>
      <c r="V214" s="164">
        <f t="shared" si="131"/>
        <v>0</v>
      </c>
      <c r="W214" s="164" t="e">
        <f t="shared" si="129"/>
        <v>#DIV/0!</v>
      </c>
      <c r="X214" s="40"/>
      <c r="Y214" s="40"/>
      <c r="Z214" s="40"/>
      <c r="AA214" s="40"/>
      <c r="AB214" s="40"/>
      <c r="AC214" s="40"/>
      <c r="AD214" s="40"/>
      <c r="AE214" s="16"/>
      <c r="AF214" s="16"/>
      <c r="AG214" s="16"/>
      <c r="AH214" s="16"/>
      <c r="AI214" s="16"/>
      <c r="AJ214" s="16"/>
    </row>
    <row r="215" spans="1:36" ht="38.25" hidden="1" customHeight="1">
      <c r="A215" s="39"/>
      <c r="B215" s="20"/>
      <c r="C215" s="261" t="s">
        <v>0</v>
      </c>
      <c r="D215" s="225"/>
      <c r="E215" s="181"/>
      <c r="F215" s="165">
        <f t="shared" si="132"/>
        <v>0</v>
      </c>
      <c r="G215" s="165"/>
      <c r="H215" s="185"/>
      <c r="I215" s="193"/>
      <c r="J215" s="193"/>
      <c r="K215" s="193"/>
      <c r="L215" s="164"/>
      <c r="M215" s="164"/>
      <c r="N215" s="164"/>
      <c r="O215" s="164"/>
      <c r="P215" s="164"/>
      <c r="Q215" s="164"/>
      <c r="R215" s="164"/>
      <c r="S215" s="164"/>
      <c r="T215" s="173">
        <f t="shared" si="133"/>
        <v>0</v>
      </c>
      <c r="U215" s="201"/>
      <c r="V215" s="164">
        <f t="shared" si="131"/>
        <v>0</v>
      </c>
      <c r="W215" s="164" t="e">
        <f t="shared" si="129"/>
        <v>#DIV/0!</v>
      </c>
      <c r="X215" s="40"/>
      <c r="Y215" s="40"/>
      <c r="Z215" s="40"/>
      <c r="AA215" s="40"/>
      <c r="AB215" s="40"/>
      <c r="AC215" s="40"/>
      <c r="AD215" s="40"/>
      <c r="AE215" s="16"/>
      <c r="AF215" s="16"/>
      <c r="AG215" s="16"/>
      <c r="AH215" s="16"/>
      <c r="AI215" s="16"/>
      <c r="AJ215" s="16"/>
    </row>
    <row r="216" spans="1:36" ht="30" hidden="1" customHeight="1">
      <c r="A216" s="39"/>
      <c r="B216" s="20"/>
      <c r="C216" s="261" t="s">
        <v>0</v>
      </c>
      <c r="D216" s="225" t="s">
        <v>74</v>
      </c>
      <c r="E216" s="181"/>
      <c r="F216" s="165">
        <f t="shared" si="132"/>
        <v>0</v>
      </c>
      <c r="G216" s="165"/>
      <c r="H216" s="185"/>
      <c r="I216" s="193"/>
      <c r="J216" s="193"/>
      <c r="K216" s="193"/>
      <c r="L216" s="164"/>
      <c r="M216" s="164"/>
      <c r="N216" s="164"/>
      <c r="O216" s="164"/>
      <c r="P216" s="164"/>
      <c r="Q216" s="164"/>
      <c r="R216" s="164"/>
      <c r="S216" s="164"/>
      <c r="T216" s="173">
        <f t="shared" si="133"/>
        <v>0</v>
      </c>
      <c r="U216" s="201"/>
      <c r="V216" s="164">
        <f t="shared" si="131"/>
        <v>0</v>
      </c>
      <c r="W216" s="164" t="e">
        <f t="shared" si="129"/>
        <v>#DIV/0!</v>
      </c>
      <c r="X216" s="40"/>
      <c r="Y216" s="40"/>
      <c r="Z216" s="40"/>
      <c r="AA216" s="40"/>
      <c r="AB216" s="40"/>
      <c r="AC216" s="40"/>
      <c r="AD216" s="40"/>
      <c r="AE216" s="16"/>
      <c r="AF216" s="16"/>
      <c r="AG216" s="16"/>
      <c r="AH216" s="16"/>
      <c r="AI216" s="16"/>
      <c r="AJ216" s="16"/>
    </row>
    <row r="217" spans="1:36" ht="28.5" hidden="1" customHeight="1">
      <c r="A217" s="39"/>
      <c r="B217" s="20"/>
      <c r="C217" s="261" t="s">
        <v>0</v>
      </c>
      <c r="D217" s="225"/>
      <c r="E217" s="181"/>
      <c r="F217" s="165">
        <f t="shared" si="132"/>
        <v>0</v>
      </c>
      <c r="G217" s="165"/>
      <c r="H217" s="185"/>
      <c r="I217" s="193"/>
      <c r="J217" s="193"/>
      <c r="K217" s="193"/>
      <c r="L217" s="164"/>
      <c r="M217" s="164"/>
      <c r="N217" s="164"/>
      <c r="O217" s="164"/>
      <c r="P217" s="164"/>
      <c r="Q217" s="164"/>
      <c r="R217" s="164"/>
      <c r="S217" s="164"/>
      <c r="T217" s="173">
        <f t="shared" si="133"/>
        <v>0</v>
      </c>
      <c r="U217" s="201"/>
      <c r="V217" s="164">
        <f t="shared" si="131"/>
        <v>0</v>
      </c>
      <c r="W217" s="164" t="e">
        <f t="shared" si="129"/>
        <v>#DIV/0!</v>
      </c>
      <c r="X217" s="40"/>
      <c r="Y217" s="40"/>
      <c r="Z217" s="40"/>
      <c r="AA217" s="40"/>
      <c r="AB217" s="40"/>
      <c r="AC217" s="40"/>
      <c r="AD217" s="40"/>
      <c r="AE217" s="16"/>
      <c r="AF217" s="16"/>
      <c r="AG217" s="16"/>
      <c r="AH217" s="16"/>
      <c r="AI217" s="16"/>
      <c r="AJ217" s="16"/>
    </row>
    <row r="218" spans="1:36" ht="28.5" hidden="1" customHeight="1">
      <c r="A218" s="39"/>
      <c r="B218" s="20"/>
      <c r="C218" s="261" t="s">
        <v>0</v>
      </c>
      <c r="D218" s="225" t="s">
        <v>74</v>
      </c>
      <c r="E218" s="181"/>
      <c r="F218" s="165">
        <f t="shared" si="132"/>
        <v>0</v>
      </c>
      <c r="G218" s="165"/>
      <c r="H218" s="185"/>
      <c r="I218" s="193"/>
      <c r="J218" s="193"/>
      <c r="K218" s="193"/>
      <c r="L218" s="164"/>
      <c r="M218" s="164"/>
      <c r="N218" s="164"/>
      <c r="O218" s="164"/>
      <c r="P218" s="164"/>
      <c r="Q218" s="164"/>
      <c r="R218" s="164"/>
      <c r="S218" s="164"/>
      <c r="T218" s="173">
        <f t="shared" si="133"/>
        <v>0</v>
      </c>
      <c r="U218" s="201"/>
      <c r="V218" s="164">
        <f t="shared" si="131"/>
        <v>0</v>
      </c>
      <c r="W218" s="164" t="e">
        <f t="shared" si="129"/>
        <v>#DIV/0!</v>
      </c>
      <c r="X218" s="40"/>
      <c r="Y218" s="40"/>
      <c r="Z218" s="40"/>
      <c r="AA218" s="40"/>
      <c r="AB218" s="40"/>
      <c r="AC218" s="40"/>
      <c r="AD218" s="40"/>
      <c r="AE218" s="16"/>
      <c r="AF218" s="16"/>
      <c r="AG218" s="16"/>
      <c r="AH218" s="16"/>
      <c r="AI218" s="16"/>
      <c r="AJ218" s="16"/>
    </row>
    <row r="219" spans="1:36" ht="28.5" hidden="1" customHeight="1">
      <c r="A219" s="39"/>
      <c r="B219" s="20"/>
      <c r="C219" s="261" t="s">
        <v>0</v>
      </c>
      <c r="D219" s="225"/>
      <c r="E219" s="181"/>
      <c r="F219" s="165">
        <f t="shared" si="132"/>
        <v>0</v>
      </c>
      <c r="G219" s="165"/>
      <c r="H219" s="185"/>
      <c r="I219" s="193"/>
      <c r="J219" s="193"/>
      <c r="K219" s="193"/>
      <c r="L219" s="164"/>
      <c r="M219" s="164"/>
      <c r="N219" s="164"/>
      <c r="O219" s="164"/>
      <c r="P219" s="164"/>
      <c r="Q219" s="164"/>
      <c r="R219" s="164"/>
      <c r="S219" s="164"/>
      <c r="T219" s="173">
        <f t="shared" si="133"/>
        <v>0</v>
      </c>
      <c r="U219" s="201"/>
      <c r="V219" s="164">
        <f t="shared" si="131"/>
        <v>0</v>
      </c>
      <c r="W219" s="164" t="e">
        <f t="shared" si="129"/>
        <v>#DIV/0!</v>
      </c>
      <c r="X219" s="40"/>
      <c r="Y219" s="40"/>
      <c r="Z219" s="40"/>
      <c r="AA219" s="40"/>
      <c r="AB219" s="40"/>
      <c r="AC219" s="40"/>
      <c r="AD219" s="40"/>
      <c r="AE219" s="16"/>
      <c r="AF219" s="16"/>
      <c r="AG219" s="16"/>
      <c r="AH219" s="16"/>
      <c r="AI219" s="16"/>
      <c r="AJ219" s="16"/>
    </row>
    <row r="220" spans="1:36" ht="45.75" hidden="1" customHeight="1">
      <c r="A220" s="39"/>
      <c r="B220" s="20"/>
      <c r="C220" s="261" t="s">
        <v>0</v>
      </c>
      <c r="D220" s="225" t="s">
        <v>74</v>
      </c>
      <c r="E220" s="181"/>
      <c r="F220" s="165">
        <f t="shared" si="132"/>
        <v>0</v>
      </c>
      <c r="G220" s="165"/>
      <c r="H220" s="185"/>
      <c r="I220" s="193"/>
      <c r="J220" s="193"/>
      <c r="K220" s="193"/>
      <c r="L220" s="164"/>
      <c r="M220" s="164"/>
      <c r="N220" s="164"/>
      <c r="O220" s="164"/>
      <c r="P220" s="164"/>
      <c r="Q220" s="164"/>
      <c r="R220" s="164"/>
      <c r="S220" s="164"/>
      <c r="T220" s="173">
        <f t="shared" si="133"/>
        <v>0</v>
      </c>
      <c r="U220" s="201"/>
      <c r="V220" s="164">
        <f t="shared" si="131"/>
        <v>0</v>
      </c>
      <c r="W220" s="164" t="e">
        <f t="shared" si="129"/>
        <v>#DIV/0!</v>
      </c>
      <c r="X220" s="40"/>
      <c r="Y220" s="40"/>
      <c r="Z220" s="40"/>
      <c r="AA220" s="40"/>
      <c r="AB220" s="40"/>
      <c r="AC220" s="40"/>
      <c r="AD220" s="40"/>
      <c r="AE220" s="16"/>
      <c r="AF220" s="16"/>
      <c r="AG220" s="16"/>
      <c r="AH220" s="16"/>
      <c r="AI220" s="16"/>
      <c r="AJ220" s="16"/>
    </row>
    <row r="221" spans="1:36" ht="56.25" hidden="1" customHeight="1">
      <c r="A221" s="39"/>
      <c r="B221" s="20"/>
      <c r="C221" s="261" t="s">
        <v>0</v>
      </c>
      <c r="D221" s="225"/>
      <c r="E221" s="181"/>
      <c r="F221" s="165">
        <f t="shared" si="132"/>
        <v>0</v>
      </c>
      <c r="G221" s="165"/>
      <c r="H221" s="185"/>
      <c r="I221" s="193"/>
      <c r="J221" s="193"/>
      <c r="K221" s="193"/>
      <c r="L221" s="164"/>
      <c r="M221" s="164"/>
      <c r="N221" s="164"/>
      <c r="O221" s="164"/>
      <c r="P221" s="164"/>
      <c r="Q221" s="164"/>
      <c r="R221" s="164"/>
      <c r="S221" s="164"/>
      <c r="T221" s="173">
        <f t="shared" si="133"/>
        <v>0</v>
      </c>
      <c r="U221" s="201"/>
      <c r="V221" s="164">
        <f t="shared" si="131"/>
        <v>0</v>
      </c>
      <c r="W221" s="164" t="e">
        <f t="shared" si="129"/>
        <v>#DIV/0!</v>
      </c>
      <c r="X221" s="40"/>
      <c r="Y221" s="40"/>
      <c r="Z221" s="40"/>
      <c r="AA221" s="40"/>
      <c r="AB221" s="40"/>
      <c r="AC221" s="40"/>
      <c r="AD221" s="40"/>
      <c r="AE221" s="16"/>
      <c r="AF221" s="16"/>
      <c r="AG221" s="16"/>
      <c r="AH221" s="16"/>
      <c r="AI221" s="16"/>
      <c r="AJ221" s="16"/>
    </row>
    <row r="222" spans="1:36" ht="78.75" hidden="1" customHeight="1">
      <c r="A222" s="39"/>
      <c r="B222" s="20">
        <v>3210</v>
      </c>
      <c r="C222" s="261" t="s">
        <v>0</v>
      </c>
      <c r="D222" s="226"/>
      <c r="E222" s="186"/>
      <c r="F222" s="165">
        <f t="shared" si="132"/>
        <v>0</v>
      </c>
      <c r="G222" s="165"/>
      <c r="H222" s="185"/>
      <c r="I222" s="193"/>
      <c r="J222" s="193"/>
      <c r="K222" s="193"/>
      <c r="L222" s="164"/>
      <c r="M222" s="164"/>
      <c r="N222" s="164"/>
      <c r="O222" s="164"/>
      <c r="P222" s="164"/>
      <c r="Q222" s="164"/>
      <c r="R222" s="164"/>
      <c r="S222" s="164"/>
      <c r="T222" s="173">
        <f t="shared" si="133"/>
        <v>0</v>
      </c>
      <c r="U222" s="162"/>
      <c r="V222" s="164">
        <f t="shared" si="131"/>
        <v>0</v>
      </c>
      <c r="W222" s="164" t="e">
        <f t="shared" si="129"/>
        <v>#DIV/0!</v>
      </c>
      <c r="X222" s="40"/>
      <c r="Y222" s="40"/>
      <c r="Z222" s="40"/>
      <c r="AA222" s="40"/>
      <c r="AB222" s="40"/>
      <c r="AC222" s="40"/>
      <c r="AD222" s="40"/>
      <c r="AE222" s="16"/>
      <c r="AF222" s="16"/>
      <c r="AG222" s="16"/>
      <c r="AH222" s="16"/>
      <c r="AI222" s="16"/>
      <c r="AJ222" s="16"/>
    </row>
    <row r="223" spans="1:36" ht="78.75" customHeight="1">
      <c r="A223" s="39">
        <v>59</v>
      </c>
      <c r="B223" s="20">
        <v>3132</v>
      </c>
      <c r="C223" s="261" t="s">
        <v>0</v>
      </c>
      <c r="D223" s="273" t="s">
        <v>167</v>
      </c>
      <c r="E223" s="186">
        <f>1512952.91-800000</f>
        <v>712952.90999999992</v>
      </c>
      <c r="F223" s="165">
        <f t="shared" si="132"/>
        <v>668114.5</v>
      </c>
      <c r="G223" s="165">
        <v>668114.5</v>
      </c>
      <c r="H223" s="173"/>
      <c r="I223" s="193"/>
      <c r="J223" s="193"/>
      <c r="K223" s="193"/>
      <c r="L223" s="164"/>
      <c r="M223" s="164"/>
      <c r="N223" s="164"/>
      <c r="O223" s="164"/>
      <c r="P223" s="164"/>
      <c r="Q223" s="164"/>
      <c r="R223" s="164"/>
      <c r="S223" s="164"/>
      <c r="T223" s="173">
        <f t="shared" si="133"/>
        <v>0</v>
      </c>
      <c r="U223" s="162">
        <v>668114.5</v>
      </c>
      <c r="V223" s="164">
        <f t="shared" si="131"/>
        <v>44838.409999999916</v>
      </c>
      <c r="W223" s="164">
        <f t="shared" si="129"/>
        <v>93.710887581621634</v>
      </c>
      <c r="X223" s="40"/>
      <c r="Y223" s="40"/>
      <c r="Z223" s="40"/>
      <c r="AA223" s="40"/>
      <c r="AB223" s="40"/>
      <c r="AC223" s="40"/>
      <c r="AD223" s="40"/>
      <c r="AE223" s="16"/>
      <c r="AF223" s="16"/>
      <c r="AG223" s="16"/>
      <c r="AH223" s="16"/>
      <c r="AI223" s="16"/>
      <c r="AJ223" s="16"/>
    </row>
    <row r="224" spans="1:36" ht="62.25" hidden="1" customHeight="1">
      <c r="A224" s="39"/>
      <c r="B224" s="20">
        <v>3132</v>
      </c>
      <c r="C224" s="261" t="s">
        <v>0</v>
      </c>
      <c r="D224" s="223" t="s">
        <v>168</v>
      </c>
      <c r="E224" s="186"/>
      <c r="F224" s="165">
        <f t="shared" si="132"/>
        <v>0</v>
      </c>
      <c r="G224" s="165"/>
      <c r="H224" s="185"/>
      <c r="I224" s="193"/>
      <c r="J224" s="193"/>
      <c r="K224" s="193"/>
      <c r="L224" s="164"/>
      <c r="M224" s="164"/>
      <c r="N224" s="164"/>
      <c r="O224" s="164"/>
      <c r="P224" s="164"/>
      <c r="Q224" s="164"/>
      <c r="R224" s="164"/>
      <c r="S224" s="164"/>
      <c r="T224" s="173">
        <f t="shared" si="133"/>
        <v>0</v>
      </c>
      <c r="U224" s="162"/>
      <c r="V224" s="164">
        <f t="shared" si="131"/>
        <v>0</v>
      </c>
      <c r="W224" s="164" t="e">
        <f t="shared" si="129"/>
        <v>#DIV/0!</v>
      </c>
      <c r="X224" s="40"/>
      <c r="Y224" s="40"/>
      <c r="Z224" s="40"/>
      <c r="AA224" s="40"/>
      <c r="AB224" s="40"/>
      <c r="AC224" s="40"/>
      <c r="AD224" s="40"/>
      <c r="AE224" s="16"/>
      <c r="AF224" s="16"/>
      <c r="AG224" s="16"/>
      <c r="AH224" s="16"/>
      <c r="AI224" s="16"/>
      <c r="AJ224" s="16"/>
    </row>
    <row r="225" spans="1:36" ht="43.5" hidden="1" customHeight="1">
      <c r="A225" s="81">
        <v>63</v>
      </c>
      <c r="B225" s="91">
        <v>1217520</v>
      </c>
      <c r="C225" s="274" t="s">
        <v>70</v>
      </c>
      <c r="D225" s="235"/>
      <c r="E225" s="180">
        <f>E226</f>
        <v>0</v>
      </c>
      <c r="F225" s="180">
        <f t="shared" ref="F225:V225" si="135">F226</f>
        <v>0</v>
      </c>
      <c r="G225" s="180">
        <f t="shared" si="135"/>
        <v>0</v>
      </c>
      <c r="H225" s="180">
        <f t="shared" si="135"/>
        <v>0</v>
      </c>
      <c r="I225" s="180">
        <f t="shared" si="135"/>
        <v>0</v>
      </c>
      <c r="J225" s="180">
        <f t="shared" si="135"/>
        <v>0</v>
      </c>
      <c r="K225" s="180">
        <f t="shared" si="135"/>
        <v>0</v>
      </c>
      <c r="L225" s="180">
        <f t="shared" si="135"/>
        <v>0</v>
      </c>
      <c r="M225" s="180">
        <f t="shared" si="135"/>
        <v>0</v>
      </c>
      <c r="N225" s="180">
        <f t="shared" si="135"/>
        <v>0</v>
      </c>
      <c r="O225" s="180">
        <f t="shared" si="135"/>
        <v>0</v>
      </c>
      <c r="P225" s="180">
        <f t="shared" si="135"/>
        <v>0</v>
      </c>
      <c r="Q225" s="180">
        <f t="shared" si="135"/>
        <v>0</v>
      </c>
      <c r="R225" s="180">
        <f t="shared" si="135"/>
        <v>0</v>
      </c>
      <c r="S225" s="189">
        <f t="shared" si="135"/>
        <v>0</v>
      </c>
      <c r="T225" s="180">
        <f t="shared" si="135"/>
        <v>0</v>
      </c>
      <c r="U225" s="180">
        <f t="shared" si="135"/>
        <v>0</v>
      </c>
      <c r="V225" s="180">
        <f t="shared" si="135"/>
        <v>0</v>
      </c>
      <c r="W225" s="164" t="e">
        <f t="shared" ref="W225:W230" si="136">U225*100/E225</f>
        <v>#DIV/0!</v>
      </c>
      <c r="X225" s="40"/>
      <c r="Y225" s="40"/>
      <c r="Z225" s="40"/>
      <c r="AA225" s="40"/>
      <c r="AB225" s="40"/>
      <c r="AC225" s="40"/>
      <c r="AD225" s="40"/>
      <c r="AE225" s="16"/>
      <c r="AF225" s="16"/>
      <c r="AG225" s="16"/>
      <c r="AH225" s="16"/>
      <c r="AI225" s="16"/>
      <c r="AJ225" s="16"/>
    </row>
    <row r="226" spans="1:36" ht="81.75" hidden="1" customHeight="1">
      <c r="A226" s="39">
        <v>64</v>
      </c>
      <c r="B226" s="39">
        <v>3110</v>
      </c>
      <c r="C226" s="111" t="s">
        <v>45</v>
      </c>
      <c r="D226" s="223" t="s">
        <v>146</v>
      </c>
      <c r="E226" s="181"/>
      <c r="F226" s="165">
        <f>G226+T226</f>
        <v>0</v>
      </c>
      <c r="G226" s="165"/>
      <c r="H226" s="185"/>
      <c r="I226" s="193"/>
      <c r="J226" s="193"/>
      <c r="K226" s="193"/>
      <c r="L226" s="164"/>
      <c r="M226" s="164"/>
      <c r="N226" s="164"/>
      <c r="O226" s="164"/>
      <c r="P226" s="164"/>
      <c r="Q226" s="164"/>
      <c r="R226" s="164"/>
      <c r="S226" s="164"/>
      <c r="T226" s="173">
        <f>H226+I226+J226+K226+L226+M226+N226+O226+P226+Q226</f>
        <v>0</v>
      </c>
      <c r="U226" s="162"/>
      <c r="V226" s="164">
        <f>E226-F226</f>
        <v>0</v>
      </c>
      <c r="W226" s="164" t="e">
        <f t="shared" si="136"/>
        <v>#DIV/0!</v>
      </c>
      <c r="X226" s="40"/>
      <c r="Y226" s="40"/>
      <c r="Z226" s="40"/>
      <c r="AA226" s="40"/>
      <c r="AB226" s="40"/>
      <c r="AC226" s="40"/>
      <c r="AD226" s="40"/>
      <c r="AE226" s="16"/>
      <c r="AF226" s="16"/>
      <c r="AG226" s="16"/>
      <c r="AH226" s="16"/>
      <c r="AI226" s="16"/>
      <c r="AJ226" s="16"/>
    </row>
    <row r="227" spans="1:36" ht="58.5" customHeight="1">
      <c r="A227" s="81">
        <v>60</v>
      </c>
      <c r="B227" s="91">
        <v>1217670</v>
      </c>
      <c r="C227" s="82" t="s">
        <v>61</v>
      </c>
      <c r="D227" s="227"/>
      <c r="E227" s="180">
        <f>E228</f>
        <v>27129047</v>
      </c>
      <c r="F227" s="180">
        <f t="shared" ref="F227:V227" si="137">F228</f>
        <v>27129047</v>
      </c>
      <c r="G227" s="180">
        <f t="shared" si="137"/>
        <v>27129047</v>
      </c>
      <c r="H227" s="180">
        <f t="shared" si="137"/>
        <v>0</v>
      </c>
      <c r="I227" s="180">
        <f t="shared" si="137"/>
        <v>0</v>
      </c>
      <c r="J227" s="180">
        <f t="shared" si="137"/>
        <v>0</v>
      </c>
      <c r="K227" s="180">
        <f t="shared" si="137"/>
        <v>0</v>
      </c>
      <c r="L227" s="180">
        <f t="shared" si="137"/>
        <v>0</v>
      </c>
      <c r="M227" s="180">
        <f t="shared" si="137"/>
        <v>0</v>
      </c>
      <c r="N227" s="180">
        <f t="shared" si="137"/>
        <v>0</v>
      </c>
      <c r="O227" s="180">
        <f t="shared" si="137"/>
        <v>0</v>
      </c>
      <c r="P227" s="180">
        <f t="shared" si="137"/>
        <v>0</v>
      </c>
      <c r="Q227" s="180">
        <f t="shared" si="137"/>
        <v>0</v>
      </c>
      <c r="R227" s="180">
        <f t="shared" si="137"/>
        <v>0</v>
      </c>
      <c r="S227" s="180">
        <f t="shared" si="137"/>
        <v>0</v>
      </c>
      <c r="T227" s="180">
        <f t="shared" si="137"/>
        <v>0</v>
      </c>
      <c r="U227" s="180">
        <f t="shared" si="137"/>
        <v>27129047</v>
      </c>
      <c r="V227" s="180">
        <f t="shared" si="137"/>
        <v>0</v>
      </c>
      <c r="W227" s="164">
        <f t="shared" si="136"/>
        <v>100</v>
      </c>
      <c r="X227" s="40"/>
      <c r="Y227" s="40"/>
      <c r="Z227" s="40"/>
      <c r="AA227" s="40"/>
      <c r="AB227" s="40"/>
      <c r="AC227" s="40"/>
      <c r="AD227" s="40"/>
      <c r="AE227" s="16"/>
      <c r="AF227" s="16"/>
      <c r="AG227" s="16"/>
      <c r="AH227" s="16"/>
      <c r="AI227" s="16"/>
      <c r="AJ227" s="16"/>
    </row>
    <row r="228" spans="1:36" ht="398.25" customHeight="1">
      <c r="A228" s="39">
        <v>61</v>
      </c>
      <c r="B228" s="39">
        <v>3210</v>
      </c>
      <c r="C228" s="111" t="s">
        <v>43</v>
      </c>
      <c r="D228" s="345" t="s">
        <v>210</v>
      </c>
      <c r="E228" s="181">
        <v>27129047</v>
      </c>
      <c r="F228" s="165">
        <f>G228+T228</f>
        <v>27129047</v>
      </c>
      <c r="G228" s="165">
        <v>27129047</v>
      </c>
      <c r="H228" s="173"/>
      <c r="I228" s="164"/>
      <c r="J228" s="325"/>
      <c r="K228" s="325"/>
      <c r="L228" s="183"/>
      <c r="M228" s="183"/>
      <c r="N228" s="183"/>
      <c r="O228" s="183"/>
      <c r="P228" s="183"/>
      <c r="Q228" s="183"/>
      <c r="R228" s="183"/>
      <c r="S228" s="183"/>
      <c r="T228" s="173">
        <f>H228+I228+J228+K228+L228+M228+N228+O228+P228+Q228</f>
        <v>0</v>
      </c>
      <c r="U228" s="173">
        <v>27129047</v>
      </c>
      <c r="V228" s="164">
        <f>E228-F228</f>
        <v>0</v>
      </c>
      <c r="W228" s="164">
        <f t="shared" si="136"/>
        <v>100</v>
      </c>
      <c r="X228" s="40"/>
      <c r="Y228" s="40"/>
      <c r="Z228" s="40"/>
      <c r="AA228" s="40"/>
      <c r="AB228" s="40"/>
      <c r="AC228" s="40"/>
      <c r="AD228" s="40"/>
      <c r="AE228" s="16"/>
      <c r="AF228" s="16"/>
      <c r="AG228" s="16"/>
      <c r="AH228" s="16"/>
      <c r="AI228" s="16"/>
      <c r="AJ228" s="16"/>
    </row>
    <row r="229" spans="1:36" ht="76.5" hidden="1" customHeight="1">
      <c r="A229" s="337"/>
      <c r="B229" s="243">
        <v>1218110</v>
      </c>
      <c r="C229" s="116" t="s">
        <v>161</v>
      </c>
      <c r="D229" s="296"/>
      <c r="E229" s="180">
        <f>E230</f>
        <v>0</v>
      </c>
      <c r="F229" s="180">
        <f t="shared" ref="F229:V229" si="138">F230</f>
        <v>0</v>
      </c>
      <c r="G229" s="180">
        <f t="shared" si="138"/>
        <v>0</v>
      </c>
      <c r="H229" s="180">
        <f t="shared" si="138"/>
        <v>0</v>
      </c>
      <c r="I229" s="180">
        <f t="shared" si="138"/>
        <v>0</v>
      </c>
      <c r="J229" s="180">
        <f t="shared" si="138"/>
        <v>0</v>
      </c>
      <c r="K229" s="180">
        <f t="shared" si="138"/>
        <v>0</v>
      </c>
      <c r="L229" s="180">
        <f t="shared" si="138"/>
        <v>0</v>
      </c>
      <c r="M229" s="180">
        <f t="shared" si="138"/>
        <v>0</v>
      </c>
      <c r="N229" s="180">
        <f t="shared" si="138"/>
        <v>0</v>
      </c>
      <c r="O229" s="180">
        <f t="shared" si="138"/>
        <v>0</v>
      </c>
      <c r="P229" s="180">
        <f t="shared" si="138"/>
        <v>0</v>
      </c>
      <c r="Q229" s="180">
        <f t="shared" si="138"/>
        <v>0</v>
      </c>
      <c r="R229" s="180">
        <f t="shared" si="138"/>
        <v>0</v>
      </c>
      <c r="S229" s="180">
        <f t="shared" si="138"/>
        <v>0</v>
      </c>
      <c r="T229" s="180">
        <f t="shared" si="138"/>
        <v>0</v>
      </c>
      <c r="U229" s="180">
        <f t="shared" si="138"/>
        <v>0</v>
      </c>
      <c r="V229" s="180">
        <f t="shared" si="138"/>
        <v>0</v>
      </c>
      <c r="W229" s="164" t="e">
        <f t="shared" si="136"/>
        <v>#DIV/0!</v>
      </c>
      <c r="X229" s="40"/>
      <c r="Y229" s="40"/>
      <c r="Z229" s="40"/>
      <c r="AA229" s="40"/>
      <c r="AB229" s="40"/>
      <c r="AC229" s="40"/>
      <c r="AD229" s="40"/>
      <c r="AE229" s="16"/>
      <c r="AF229" s="16"/>
      <c r="AG229" s="16"/>
      <c r="AH229" s="16"/>
      <c r="AI229" s="16"/>
      <c r="AJ229" s="16"/>
    </row>
    <row r="230" spans="1:36" ht="2.25" hidden="1" customHeight="1">
      <c r="A230" s="39"/>
      <c r="B230" s="20">
        <v>3110</v>
      </c>
      <c r="C230" s="111" t="s">
        <v>45</v>
      </c>
      <c r="D230" s="297" t="s">
        <v>169</v>
      </c>
      <c r="E230" s="181"/>
      <c r="F230" s="165">
        <f>G230+T230</f>
        <v>0</v>
      </c>
      <c r="G230" s="182"/>
      <c r="H230" s="324"/>
      <c r="I230" s="325"/>
      <c r="J230" s="325"/>
      <c r="K230" s="325"/>
      <c r="L230" s="183"/>
      <c r="M230" s="183"/>
      <c r="N230" s="183"/>
      <c r="O230" s="183"/>
      <c r="P230" s="183"/>
      <c r="Q230" s="183"/>
      <c r="R230" s="183"/>
      <c r="S230" s="183"/>
      <c r="T230" s="173">
        <f>H236+I236+J236+K236+L236+M236+N236+O236+P236+Q236</f>
        <v>0</v>
      </c>
      <c r="U230" s="173"/>
      <c r="V230" s="164">
        <f>E230-F230</f>
        <v>0</v>
      </c>
      <c r="W230" s="164" t="e">
        <f t="shared" si="136"/>
        <v>#DIV/0!</v>
      </c>
      <c r="X230" s="40"/>
      <c r="Y230" s="40"/>
      <c r="Z230" s="40"/>
      <c r="AA230" s="40"/>
      <c r="AB230" s="40"/>
      <c r="AC230" s="40"/>
      <c r="AD230" s="40"/>
      <c r="AE230" s="16"/>
      <c r="AF230" s="16"/>
      <c r="AG230" s="16"/>
      <c r="AH230" s="16"/>
      <c r="AI230" s="16"/>
      <c r="AJ230" s="16"/>
    </row>
    <row r="231" spans="1:36" ht="158.25" customHeight="1">
      <c r="A231" s="39">
        <v>62</v>
      </c>
      <c r="B231" s="230" t="s">
        <v>62</v>
      </c>
      <c r="C231" s="276" t="s">
        <v>152</v>
      </c>
      <c r="D231" s="231"/>
      <c r="E231" s="232">
        <f>E232+E235+E237+E239</f>
        <v>74838</v>
      </c>
      <c r="F231" s="232">
        <f t="shared" ref="F231:V231" si="139">F232+F235+F237+F239</f>
        <v>900</v>
      </c>
      <c r="G231" s="232">
        <f t="shared" si="139"/>
        <v>900</v>
      </c>
      <c r="H231" s="232">
        <f t="shared" si="139"/>
        <v>0</v>
      </c>
      <c r="I231" s="232">
        <f t="shared" si="139"/>
        <v>0</v>
      </c>
      <c r="J231" s="232">
        <f t="shared" si="139"/>
        <v>0</v>
      </c>
      <c r="K231" s="232">
        <f t="shared" si="139"/>
        <v>0</v>
      </c>
      <c r="L231" s="232">
        <f t="shared" si="139"/>
        <v>0</v>
      </c>
      <c r="M231" s="232">
        <f t="shared" si="139"/>
        <v>0</v>
      </c>
      <c r="N231" s="232">
        <f t="shared" si="139"/>
        <v>0</v>
      </c>
      <c r="O231" s="232">
        <f t="shared" si="139"/>
        <v>0</v>
      </c>
      <c r="P231" s="232">
        <f t="shared" si="139"/>
        <v>0</v>
      </c>
      <c r="Q231" s="232">
        <f t="shared" si="139"/>
        <v>0</v>
      </c>
      <c r="R231" s="232">
        <f t="shared" si="139"/>
        <v>0</v>
      </c>
      <c r="S231" s="232">
        <f t="shared" si="139"/>
        <v>0</v>
      </c>
      <c r="T231" s="232">
        <f t="shared" si="139"/>
        <v>0</v>
      </c>
      <c r="U231" s="232">
        <f t="shared" si="139"/>
        <v>900</v>
      </c>
      <c r="V231" s="232">
        <f t="shared" si="139"/>
        <v>73938</v>
      </c>
      <c r="W231" s="186">
        <f t="shared" ref="W231" si="140">W235+W237</f>
        <v>3</v>
      </c>
      <c r="X231" s="40"/>
      <c r="Y231" s="40"/>
      <c r="Z231" s="40"/>
      <c r="AA231" s="40"/>
      <c r="AB231" s="40"/>
      <c r="AC231" s="40"/>
      <c r="AD231" s="40"/>
      <c r="AE231" s="16"/>
      <c r="AF231" s="16"/>
      <c r="AG231" s="16"/>
      <c r="AH231" s="16"/>
      <c r="AI231" s="16"/>
      <c r="AJ231" s="16"/>
    </row>
    <row r="232" spans="1:36" ht="104.25" customHeight="1">
      <c r="A232" s="337">
        <v>63</v>
      </c>
      <c r="B232" s="250" t="s">
        <v>92</v>
      </c>
      <c r="C232" s="107" t="s">
        <v>88</v>
      </c>
      <c r="D232" s="228"/>
      <c r="E232" s="180">
        <f>E233+E234</f>
        <v>20000</v>
      </c>
      <c r="F232" s="180">
        <f t="shared" ref="F232:V232" si="141">F233+F234</f>
        <v>0</v>
      </c>
      <c r="G232" s="180">
        <f t="shared" si="141"/>
        <v>0</v>
      </c>
      <c r="H232" s="180">
        <f t="shared" si="141"/>
        <v>0</v>
      </c>
      <c r="I232" s="180">
        <f t="shared" si="141"/>
        <v>0</v>
      </c>
      <c r="J232" s="180">
        <f t="shared" si="141"/>
        <v>0</v>
      </c>
      <c r="K232" s="180">
        <f t="shared" si="141"/>
        <v>0</v>
      </c>
      <c r="L232" s="180">
        <f t="shared" si="141"/>
        <v>0</v>
      </c>
      <c r="M232" s="180">
        <f t="shared" si="141"/>
        <v>0</v>
      </c>
      <c r="N232" s="180">
        <f t="shared" si="141"/>
        <v>0</v>
      </c>
      <c r="O232" s="180">
        <f t="shared" si="141"/>
        <v>0</v>
      </c>
      <c r="P232" s="180">
        <f t="shared" si="141"/>
        <v>0</v>
      </c>
      <c r="Q232" s="180">
        <f t="shared" si="141"/>
        <v>0</v>
      </c>
      <c r="R232" s="180">
        <f t="shared" si="141"/>
        <v>0</v>
      </c>
      <c r="S232" s="180">
        <f t="shared" si="141"/>
        <v>0</v>
      </c>
      <c r="T232" s="180">
        <f t="shared" si="141"/>
        <v>0</v>
      </c>
      <c r="U232" s="180">
        <f t="shared" si="141"/>
        <v>0</v>
      </c>
      <c r="V232" s="180">
        <f t="shared" si="141"/>
        <v>20000</v>
      </c>
      <c r="W232" s="186">
        <f>W236+W238</f>
        <v>3</v>
      </c>
      <c r="X232" s="40"/>
      <c r="Y232" s="40"/>
      <c r="Z232" s="40"/>
      <c r="AA232" s="40"/>
      <c r="AB232" s="40"/>
      <c r="AC232" s="40"/>
      <c r="AD232" s="40"/>
      <c r="AE232" s="16"/>
      <c r="AF232" s="16"/>
      <c r="AG232" s="16"/>
      <c r="AH232" s="16"/>
      <c r="AI232" s="16"/>
      <c r="AJ232" s="16"/>
    </row>
    <row r="233" spans="1:36" ht="46.5" customHeight="1">
      <c r="A233" s="39">
        <v>64</v>
      </c>
      <c r="B233" s="347" t="s">
        <v>11</v>
      </c>
      <c r="C233" s="111" t="s">
        <v>45</v>
      </c>
      <c r="D233" s="238" t="s">
        <v>93</v>
      </c>
      <c r="E233" s="186">
        <v>20000</v>
      </c>
      <c r="F233" s="186">
        <f>G233+T233</f>
        <v>0</v>
      </c>
      <c r="G233" s="186">
        <v>0</v>
      </c>
      <c r="H233" s="186"/>
      <c r="I233" s="187"/>
      <c r="J233" s="187"/>
      <c r="K233" s="187"/>
      <c r="L233" s="187"/>
      <c r="M233" s="187"/>
      <c r="N233" s="187"/>
      <c r="O233" s="187"/>
      <c r="P233" s="187"/>
      <c r="Q233" s="187"/>
      <c r="R233" s="187"/>
      <c r="S233" s="187"/>
      <c r="T233" s="186">
        <f>H233+I233+J233</f>
        <v>0</v>
      </c>
      <c r="U233" s="186">
        <v>0</v>
      </c>
      <c r="V233" s="186">
        <f>E233-F233</f>
        <v>20000</v>
      </c>
      <c r="W233" s="186">
        <f>W237+W239</f>
        <v>3</v>
      </c>
      <c r="X233" s="40"/>
      <c r="Y233" s="40"/>
      <c r="Z233" s="40"/>
      <c r="AA233" s="40"/>
      <c r="AB233" s="40"/>
      <c r="AC233" s="40"/>
      <c r="AD233" s="40"/>
      <c r="AE233" s="16"/>
      <c r="AF233" s="16"/>
      <c r="AG233" s="16"/>
      <c r="AH233" s="16"/>
      <c r="AI233" s="16"/>
      <c r="AJ233" s="16"/>
    </row>
    <row r="234" spans="1:36" ht="50.25" hidden="1" customHeight="1">
      <c r="A234" s="39"/>
      <c r="B234" s="251" t="s">
        <v>10</v>
      </c>
      <c r="C234" s="261" t="s">
        <v>0</v>
      </c>
      <c r="D234" s="275" t="s">
        <v>147</v>
      </c>
      <c r="E234" s="186"/>
      <c r="F234" s="186">
        <f>T234</f>
        <v>0</v>
      </c>
      <c r="G234" s="187"/>
      <c r="H234" s="187"/>
      <c r="I234" s="187"/>
      <c r="J234" s="187"/>
      <c r="K234" s="187"/>
      <c r="L234" s="187"/>
      <c r="M234" s="187"/>
      <c r="N234" s="187"/>
      <c r="O234" s="187"/>
      <c r="P234" s="187"/>
      <c r="Q234" s="187"/>
      <c r="R234" s="187"/>
      <c r="S234" s="187"/>
      <c r="T234" s="186">
        <f>H234+I234+J234</f>
        <v>0</v>
      </c>
      <c r="U234" s="187"/>
      <c r="V234" s="186">
        <f>E234-F234</f>
        <v>0</v>
      </c>
      <c r="W234" s="186">
        <f>W238+W240</f>
        <v>3</v>
      </c>
      <c r="X234" s="40"/>
      <c r="Y234" s="40"/>
      <c r="Z234" s="40"/>
      <c r="AA234" s="40"/>
      <c r="AB234" s="40"/>
      <c r="AC234" s="40"/>
      <c r="AD234" s="40"/>
      <c r="AE234" s="16"/>
      <c r="AF234" s="16"/>
      <c r="AG234" s="16"/>
      <c r="AH234" s="16"/>
      <c r="AI234" s="16"/>
      <c r="AJ234" s="16"/>
    </row>
    <row r="235" spans="1:36" ht="49.5" customHeight="1">
      <c r="A235" s="337">
        <v>65</v>
      </c>
      <c r="B235" s="206" t="s">
        <v>75</v>
      </c>
      <c r="C235" s="217" t="s">
        <v>70</v>
      </c>
      <c r="D235" s="228"/>
      <c r="E235" s="180">
        <f>E236</f>
        <v>18338</v>
      </c>
      <c r="F235" s="180">
        <f t="shared" ref="F235:V235" si="142">F236</f>
        <v>0</v>
      </c>
      <c r="G235" s="184">
        <f t="shared" si="142"/>
        <v>0</v>
      </c>
      <c r="H235" s="184">
        <f t="shared" si="142"/>
        <v>0</v>
      </c>
      <c r="I235" s="184">
        <f t="shared" si="142"/>
        <v>0</v>
      </c>
      <c r="J235" s="184">
        <f t="shared" si="142"/>
        <v>0</v>
      </c>
      <c r="K235" s="184">
        <f t="shared" si="142"/>
        <v>0</v>
      </c>
      <c r="L235" s="184">
        <f t="shared" si="142"/>
        <v>0</v>
      </c>
      <c r="M235" s="184">
        <f t="shared" si="142"/>
        <v>0</v>
      </c>
      <c r="N235" s="184">
        <f t="shared" si="142"/>
        <v>0</v>
      </c>
      <c r="O235" s="184">
        <f t="shared" si="142"/>
        <v>0</v>
      </c>
      <c r="P235" s="184">
        <f t="shared" si="142"/>
        <v>0</v>
      </c>
      <c r="Q235" s="184">
        <f t="shared" si="142"/>
        <v>0</v>
      </c>
      <c r="R235" s="184">
        <f t="shared" si="142"/>
        <v>0</v>
      </c>
      <c r="S235" s="184">
        <f t="shared" si="142"/>
        <v>0</v>
      </c>
      <c r="T235" s="180">
        <f t="shared" si="142"/>
        <v>0</v>
      </c>
      <c r="U235" s="180">
        <f t="shared" si="142"/>
        <v>0</v>
      </c>
      <c r="V235" s="180">
        <f t="shared" si="142"/>
        <v>18338</v>
      </c>
      <c r="W235" s="164">
        <f t="shared" ref="W235:W248" si="143">U235*100/E235</f>
        <v>0</v>
      </c>
      <c r="X235" s="40"/>
      <c r="Y235" s="40"/>
      <c r="Z235" s="40"/>
      <c r="AA235" s="40"/>
      <c r="AB235" s="40"/>
      <c r="AC235" s="40"/>
      <c r="AD235" s="40"/>
      <c r="AE235" s="16"/>
      <c r="AF235" s="16"/>
      <c r="AG235" s="16"/>
      <c r="AH235" s="16"/>
      <c r="AI235" s="16"/>
      <c r="AJ235" s="16"/>
    </row>
    <row r="236" spans="1:36" ht="81.75" customHeight="1">
      <c r="A236" s="39">
        <v>66</v>
      </c>
      <c r="B236" s="344" t="s">
        <v>11</v>
      </c>
      <c r="C236" s="111" t="s">
        <v>45</v>
      </c>
      <c r="D236" s="212" t="s">
        <v>76</v>
      </c>
      <c r="E236" s="181">
        <v>18338</v>
      </c>
      <c r="F236" s="165">
        <f>G236+T236</f>
        <v>0</v>
      </c>
      <c r="G236" s="165">
        <v>0</v>
      </c>
      <c r="H236" s="173"/>
      <c r="I236" s="325"/>
      <c r="J236" s="325"/>
      <c r="K236" s="325"/>
      <c r="L236" s="183"/>
      <c r="M236" s="183"/>
      <c r="N236" s="183"/>
      <c r="O236" s="183"/>
      <c r="P236" s="183"/>
      <c r="Q236" s="183"/>
      <c r="R236" s="183"/>
      <c r="S236" s="183"/>
      <c r="T236" s="173">
        <f>H236+I236+J236+K236</f>
        <v>0</v>
      </c>
      <c r="U236" s="173">
        <v>0</v>
      </c>
      <c r="V236" s="164">
        <f>E236-F236</f>
        <v>18338</v>
      </c>
      <c r="W236" s="164">
        <f t="shared" si="143"/>
        <v>0</v>
      </c>
      <c r="X236" s="40"/>
      <c r="Y236" s="40"/>
      <c r="Z236" s="40"/>
      <c r="AA236" s="40"/>
      <c r="AB236" s="40"/>
      <c r="AC236" s="40"/>
      <c r="AD236" s="40"/>
      <c r="AE236" s="16"/>
      <c r="AF236" s="16"/>
      <c r="AG236" s="16"/>
      <c r="AH236" s="16"/>
      <c r="AI236" s="16"/>
      <c r="AJ236" s="16"/>
    </row>
    <row r="237" spans="1:36" ht="59.25" customHeight="1">
      <c r="A237" s="337">
        <v>67</v>
      </c>
      <c r="B237" s="206" t="s">
        <v>63</v>
      </c>
      <c r="C237" s="229" t="s">
        <v>23</v>
      </c>
      <c r="D237" s="228"/>
      <c r="E237" s="180">
        <f>E238</f>
        <v>30000</v>
      </c>
      <c r="F237" s="184">
        <f t="shared" ref="F237:V237" si="144">F238</f>
        <v>900</v>
      </c>
      <c r="G237" s="184">
        <f t="shared" si="144"/>
        <v>900</v>
      </c>
      <c r="H237" s="184">
        <f t="shared" si="144"/>
        <v>0</v>
      </c>
      <c r="I237" s="184">
        <f t="shared" si="144"/>
        <v>0</v>
      </c>
      <c r="J237" s="184">
        <f t="shared" si="144"/>
        <v>0</v>
      </c>
      <c r="K237" s="184">
        <f t="shared" si="144"/>
        <v>0</v>
      </c>
      <c r="L237" s="184">
        <f t="shared" si="144"/>
        <v>0</v>
      </c>
      <c r="M237" s="184">
        <f t="shared" si="144"/>
        <v>0</v>
      </c>
      <c r="N237" s="184">
        <f t="shared" si="144"/>
        <v>0</v>
      </c>
      <c r="O237" s="184">
        <f t="shared" si="144"/>
        <v>0</v>
      </c>
      <c r="P237" s="184">
        <f t="shared" si="144"/>
        <v>0</v>
      </c>
      <c r="Q237" s="184">
        <f t="shared" si="144"/>
        <v>0</v>
      </c>
      <c r="R237" s="184">
        <f t="shared" si="144"/>
        <v>0</v>
      </c>
      <c r="S237" s="184">
        <f t="shared" si="144"/>
        <v>0</v>
      </c>
      <c r="T237" s="184">
        <f t="shared" si="144"/>
        <v>0</v>
      </c>
      <c r="U237" s="180">
        <f t="shared" si="144"/>
        <v>900</v>
      </c>
      <c r="V237" s="180">
        <f t="shared" si="144"/>
        <v>29100</v>
      </c>
      <c r="W237" s="164">
        <f t="shared" si="143"/>
        <v>3</v>
      </c>
      <c r="X237" s="40"/>
      <c r="Y237" s="40"/>
      <c r="Z237" s="40"/>
      <c r="AA237" s="40"/>
      <c r="AB237" s="40"/>
      <c r="AC237" s="40"/>
      <c r="AD237" s="40"/>
      <c r="AE237" s="16"/>
      <c r="AF237" s="16"/>
      <c r="AG237" s="16"/>
      <c r="AH237" s="16"/>
      <c r="AI237" s="16"/>
      <c r="AJ237" s="16"/>
    </row>
    <row r="238" spans="1:36" ht="60" customHeight="1">
      <c r="A238" s="39">
        <v>68</v>
      </c>
      <c r="B238" s="344" t="s">
        <v>80</v>
      </c>
      <c r="C238" s="105" t="s">
        <v>16</v>
      </c>
      <c r="D238" s="112" t="s">
        <v>148</v>
      </c>
      <c r="E238" s="181">
        <v>30000</v>
      </c>
      <c r="F238" s="165">
        <f>G238+T238</f>
        <v>900</v>
      </c>
      <c r="G238" s="165">
        <v>900</v>
      </c>
      <c r="H238" s="173"/>
      <c r="I238" s="164"/>
      <c r="J238" s="164"/>
      <c r="K238" s="164"/>
      <c r="L238" s="164"/>
      <c r="M238" s="183"/>
      <c r="N238" s="183"/>
      <c r="O238" s="183"/>
      <c r="P238" s="183"/>
      <c r="Q238" s="183"/>
      <c r="R238" s="183"/>
      <c r="S238" s="183"/>
      <c r="T238" s="173">
        <f>H238+I238+J238+K238+L238</f>
        <v>0</v>
      </c>
      <c r="U238" s="173">
        <v>900</v>
      </c>
      <c r="V238" s="164">
        <f>E238-F238</f>
        <v>29100</v>
      </c>
      <c r="W238" s="164">
        <f t="shared" si="143"/>
        <v>3</v>
      </c>
      <c r="X238" s="40"/>
      <c r="Y238" s="40"/>
      <c r="Z238" s="40"/>
      <c r="AA238" s="40"/>
      <c r="AB238" s="40"/>
      <c r="AC238" s="40"/>
      <c r="AD238" s="40"/>
      <c r="AE238" s="16"/>
      <c r="AF238" s="16"/>
      <c r="AG238" s="16"/>
      <c r="AH238" s="16"/>
      <c r="AI238" s="16"/>
      <c r="AJ238" s="16"/>
    </row>
    <row r="239" spans="1:36" ht="100.5" customHeight="1">
      <c r="A239" s="337">
        <v>69</v>
      </c>
      <c r="B239" s="197" t="s">
        <v>94</v>
      </c>
      <c r="C239" s="248" t="s">
        <v>95</v>
      </c>
      <c r="D239" s="252"/>
      <c r="E239" s="180">
        <f>E240</f>
        <v>6500</v>
      </c>
      <c r="F239" s="180">
        <f t="shared" ref="F239:V239" si="145">F240</f>
        <v>0</v>
      </c>
      <c r="G239" s="180">
        <f t="shared" si="145"/>
        <v>0</v>
      </c>
      <c r="H239" s="180">
        <f t="shared" si="145"/>
        <v>0</v>
      </c>
      <c r="I239" s="180">
        <f t="shared" si="145"/>
        <v>0</v>
      </c>
      <c r="J239" s="180">
        <f t="shared" si="145"/>
        <v>0</v>
      </c>
      <c r="K239" s="180">
        <f t="shared" si="145"/>
        <v>0</v>
      </c>
      <c r="L239" s="180">
        <f t="shared" si="145"/>
        <v>0</v>
      </c>
      <c r="M239" s="180">
        <f t="shared" si="145"/>
        <v>0</v>
      </c>
      <c r="N239" s="180">
        <f t="shared" si="145"/>
        <v>0</v>
      </c>
      <c r="O239" s="180">
        <f t="shared" si="145"/>
        <v>0</v>
      </c>
      <c r="P239" s="180">
        <f t="shared" si="145"/>
        <v>0</v>
      </c>
      <c r="Q239" s="180">
        <f t="shared" si="145"/>
        <v>0</v>
      </c>
      <c r="R239" s="180">
        <f t="shared" si="145"/>
        <v>0</v>
      </c>
      <c r="S239" s="180">
        <f t="shared" si="145"/>
        <v>0</v>
      </c>
      <c r="T239" s="180">
        <f t="shared" si="145"/>
        <v>0</v>
      </c>
      <c r="U239" s="180">
        <f t="shared" si="145"/>
        <v>0</v>
      </c>
      <c r="V239" s="180">
        <f t="shared" si="145"/>
        <v>6500</v>
      </c>
      <c r="W239" s="164">
        <f t="shared" si="143"/>
        <v>0</v>
      </c>
      <c r="X239" s="40"/>
      <c r="Y239" s="40"/>
      <c r="Z239" s="40"/>
      <c r="AA239" s="40"/>
      <c r="AB239" s="40"/>
      <c r="AC239" s="40"/>
      <c r="AD239" s="40"/>
      <c r="AE239" s="16"/>
      <c r="AF239" s="16"/>
      <c r="AG239" s="16"/>
      <c r="AH239" s="16"/>
      <c r="AI239" s="16"/>
      <c r="AJ239" s="16"/>
    </row>
    <row r="240" spans="1:36" ht="57.75" customHeight="1">
      <c r="A240" s="39">
        <v>70</v>
      </c>
      <c r="B240" s="344" t="s">
        <v>80</v>
      </c>
      <c r="C240" s="105" t="s">
        <v>16</v>
      </c>
      <c r="D240" s="112" t="s">
        <v>149</v>
      </c>
      <c r="E240" s="181">
        <v>6500</v>
      </c>
      <c r="F240" s="165">
        <f>G240+T240</f>
        <v>0</v>
      </c>
      <c r="G240" s="182"/>
      <c r="H240" s="324"/>
      <c r="I240" s="325"/>
      <c r="J240" s="325"/>
      <c r="K240" s="325"/>
      <c r="L240" s="183"/>
      <c r="M240" s="183"/>
      <c r="N240" s="183"/>
      <c r="O240" s="183"/>
      <c r="P240" s="183"/>
      <c r="Q240" s="183"/>
      <c r="R240" s="183"/>
      <c r="S240" s="183"/>
      <c r="T240" s="173">
        <f>H240+I240+J240</f>
        <v>0</v>
      </c>
      <c r="U240" s="173">
        <v>0</v>
      </c>
      <c r="V240" s="164">
        <f>E240-F240</f>
        <v>6500</v>
      </c>
      <c r="W240" s="164">
        <f t="shared" si="143"/>
        <v>0</v>
      </c>
      <c r="X240" s="40"/>
      <c r="Y240" s="40"/>
      <c r="Z240" s="40"/>
      <c r="AA240" s="40"/>
      <c r="AB240" s="40"/>
      <c r="AC240" s="40"/>
      <c r="AD240" s="40"/>
      <c r="AE240" s="16"/>
      <c r="AF240" s="16"/>
      <c r="AG240" s="16"/>
      <c r="AH240" s="16"/>
      <c r="AI240" s="16"/>
      <c r="AJ240" s="16"/>
    </row>
    <row r="241" spans="1:36" ht="105.75" customHeight="1">
      <c r="A241" s="336">
        <v>71</v>
      </c>
      <c r="B241" s="126">
        <v>37</v>
      </c>
      <c r="C241" s="202" t="s">
        <v>151</v>
      </c>
      <c r="D241" s="125"/>
      <c r="E241" s="175">
        <f>E242+E244</f>
        <v>52500</v>
      </c>
      <c r="F241" s="175">
        <f t="shared" ref="F241:V241" si="146">F242+F244</f>
        <v>0</v>
      </c>
      <c r="G241" s="175">
        <f t="shared" si="146"/>
        <v>0</v>
      </c>
      <c r="H241" s="175">
        <f t="shared" si="146"/>
        <v>0</v>
      </c>
      <c r="I241" s="175">
        <f t="shared" si="146"/>
        <v>0</v>
      </c>
      <c r="J241" s="175">
        <f t="shared" si="146"/>
        <v>0</v>
      </c>
      <c r="K241" s="175">
        <f t="shared" si="146"/>
        <v>0</v>
      </c>
      <c r="L241" s="175">
        <f t="shared" si="146"/>
        <v>0</v>
      </c>
      <c r="M241" s="175">
        <f t="shared" si="146"/>
        <v>0</v>
      </c>
      <c r="N241" s="175">
        <f t="shared" si="146"/>
        <v>0</v>
      </c>
      <c r="O241" s="175">
        <f t="shared" si="146"/>
        <v>0</v>
      </c>
      <c r="P241" s="175">
        <f t="shared" si="146"/>
        <v>0</v>
      </c>
      <c r="Q241" s="175">
        <f t="shared" si="146"/>
        <v>0</v>
      </c>
      <c r="R241" s="175">
        <f t="shared" si="146"/>
        <v>0</v>
      </c>
      <c r="S241" s="175">
        <f t="shared" si="146"/>
        <v>0</v>
      </c>
      <c r="T241" s="175">
        <f t="shared" si="146"/>
        <v>0</v>
      </c>
      <c r="U241" s="175">
        <f t="shared" si="146"/>
        <v>0</v>
      </c>
      <c r="V241" s="175">
        <f t="shared" si="146"/>
        <v>52500</v>
      </c>
      <c r="W241" s="164">
        <f t="shared" si="143"/>
        <v>0</v>
      </c>
      <c r="X241" s="40"/>
      <c r="Y241" s="40"/>
      <c r="Z241" s="40"/>
      <c r="AA241" s="40"/>
      <c r="AB241" s="40"/>
      <c r="AC241" s="40"/>
      <c r="AD241" s="40"/>
      <c r="AE241" s="16"/>
      <c r="AF241" s="16"/>
      <c r="AG241" s="16"/>
      <c r="AH241" s="16"/>
      <c r="AI241" s="16"/>
      <c r="AJ241" s="16"/>
    </row>
    <row r="242" spans="1:36" ht="75.75" customHeight="1">
      <c r="A242" s="340">
        <v>72</v>
      </c>
      <c r="B242" s="64" t="s">
        <v>48</v>
      </c>
      <c r="C242" s="82" t="s">
        <v>22</v>
      </c>
      <c r="D242" s="66"/>
      <c r="E242" s="176">
        <f>E243</f>
        <v>20000</v>
      </c>
      <c r="F242" s="176">
        <f t="shared" ref="F242:V242" si="147">F243</f>
        <v>0</v>
      </c>
      <c r="G242" s="176">
        <f t="shared" si="147"/>
        <v>0</v>
      </c>
      <c r="H242" s="176">
        <f t="shared" si="147"/>
        <v>0</v>
      </c>
      <c r="I242" s="176">
        <f t="shared" si="147"/>
        <v>0</v>
      </c>
      <c r="J242" s="177">
        <f t="shared" si="147"/>
        <v>0</v>
      </c>
      <c r="K242" s="177">
        <f t="shared" si="147"/>
        <v>0</v>
      </c>
      <c r="L242" s="177">
        <f t="shared" si="147"/>
        <v>0</v>
      </c>
      <c r="M242" s="177">
        <f t="shared" si="147"/>
        <v>0</v>
      </c>
      <c r="N242" s="177">
        <f t="shared" si="147"/>
        <v>0</v>
      </c>
      <c r="O242" s="177">
        <f t="shared" si="147"/>
        <v>0</v>
      </c>
      <c r="P242" s="177">
        <f t="shared" si="147"/>
        <v>0</v>
      </c>
      <c r="Q242" s="177">
        <f t="shared" si="147"/>
        <v>0</v>
      </c>
      <c r="R242" s="177">
        <f t="shared" si="147"/>
        <v>0</v>
      </c>
      <c r="S242" s="177">
        <f t="shared" si="147"/>
        <v>0</v>
      </c>
      <c r="T242" s="176">
        <f t="shared" si="147"/>
        <v>0</v>
      </c>
      <c r="U242" s="176">
        <f t="shared" si="147"/>
        <v>0</v>
      </c>
      <c r="V242" s="176">
        <f t="shared" si="147"/>
        <v>20000</v>
      </c>
      <c r="W242" s="164">
        <f t="shared" si="143"/>
        <v>0</v>
      </c>
      <c r="X242" s="40"/>
      <c r="Y242" s="40"/>
      <c r="Z242" s="40"/>
      <c r="AA242" s="40"/>
      <c r="AB242" s="40"/>
      <c r="AC242" s="40"/>
      <c r="AD242" s="40"/>
      <c r="AE242" s="16"/>
      <c r="AF242" s="16"/>
      <c r="AG242" s="16"/>
      <c r="AH242" s="16"/>
      <c r="AI242" s="16"/>
      <c r="AJ242" s="16"/>
    </row>
    <row r="243" spans="1:36" ht="46.5" customHeight="1">
      <c r="A243" s="69">
        <v>73</v>
      </c>
      <c r="B243" s="69">
        <v>3110</v>
      </c>
      <c r="C243" s="19" t="s">
        <v>1</v>
      </c>
      <c r="D243" s="86" t="s">
        <v>150</v>
      </c>
      <c r="E243" s="178">
        <v>20000</v>
      </c>
      <c r="F243" s="173">
        <f>G243+T243</f>
        <v>0</v>
      </c>
      <c r="G243" s="173"/>
      <c r="H243" s="326"/>
      <c r="I243" s="185"/>
      <c r="J243" s="185"/>
      <c r="K243" s="185"/>
      <c r="L243" s="173"/>
      <c r="M243" s="173"/>
      <c r="N243" s="173"/>
      <c r="O243" s="173"/>
      <c r="P243" s="173"/>
      <c r="Q243" s="173"/>
      <c r="R243" s="173"/>
      <c r="S243" s="173"/>
      <c r="T243" s="173">
        <f>H243+I243+J243+K243+L243+M243+N243+O243+P243+Q243+R243+S243</f>
        <v>0</v>
      </c>
      <c r="U243" s="162">
        <v>0</v>
      </c>
      <c r="V243" s="164">
        <f>E243-F243</f>
        <v>20000</v>
      </c>
      <c r="W243" s="164">
        <f t="shared" si="143"/>
        <v>0</v>
      </c>
      <c r="X243" s="40"/>
      <c r="Y243" s="40"/>
      <c r="Z243" s="40"/>
      <c r="AA243" s="40"/>
      <c r="AB243" s="40"/>
      <c r="AC243" s="40"/>
      <c r="AD243" s="40"/>
      <c r="AE243" s="16"/>
      <c r="AF243" s="16"/>
      <c r="AG243" s="16"/>
      <c r="AH243" s="16"/>
      <c r="AI243" s="16"/>
      <c r="AJ243" s="16"/>
    </row>
    <row r="244" spans="1:36" ht="46.5" customHeight="1">
      <c r="A244" s="337">
        <v>74</v>
      </c>
      <c r="B244" s="81">
        <v>3717520</v>
      </c>
      <c r="C244" s="246" t="s">
        <v>70</v>
      </c>
      <c r="D244" s="221"/>
      <c r="E244" s="180">
        <f>E245</f>
        <v>32500</v>
      </c>
      <c r="F244" s="180">
        <f t="shared" ref="F244:V244" si="148">F245</f>
        <v>0</v>
      </c>
      <c r="G244" s="180">
        <f t="shared" si="148"/>
        <v>0</v>
      </c>
      <c r="H244" s="180">
        <f t="shared" si="148"/>
        <v>0</v>
      </c>
      <c r="I244" s="180">
        <f t="shared" si="148"/>
        <v>0</v>
      </c>
      <c r="J244" s="180">
        <f t="shared" si="148"/>
        <v>0</v>
      </c>
      <c r="K244" s="180">
        <f t="shared" si="148"/>
        <v>0</v>
      </c>
      <c r="L244" s="180">
        <f t="shared" si="148"/>
        <v>0</v>
      </c>
      <c r="M244" s="180">
        <f t="shared" si="148"/>
        <v>0</v>
      </c>
      <c r="N244" s="180">
        <f t="shared" si="148"/>
        <v>0</v>
      </c>
      <c r="O244" s="180">
        <f t="shared" si="148"/>
        <v>0</v>
      </c>
      <c r="P244" s="180">
        <f t="shared" si="148"/>
        <v>0</v>
      </c>
      <c r="Q244" s="180">
        <f t="shared" si="148"/>
        <v>0</v>
      </c>
      <c r="R244" s="180">
        <f t="shared" si="148"/>
        <v>0</v>
      </c>
      <c r="S244" s="180">
        <f t="shared" si="148"/>
        <v>0</v>
      </c>
      <c r="T244" s="180">
        <f t="shared" si="148"/>
        <v>0</v>
      </c>
      <c r="U244" s="180">
        <f t="shared" si="148"/>
        <v>0</v>
      </c>
      <c r="V244" s="180">
        <f t="shared" si="148"/>
        <v>32500</v>
      </c>
      <c r="W244" s="164">
        <f t="shared" si="143"/>
        <v>0</v>
      </c>
      <c r="X244" s="40"/>
      <c r="Y244" s="40"/>
      <c r="Z244" s="40"/>
      <c r="AA244" s="40"/>
      <c r="AB244" s="40"/>
      <c r="AC244" s="40"/>
      <c r="AD244" s="40"/>
      <c r="AE244" s="16"/>
      <c r="AF244" s="16"/>
      <c r="AG244" s="16"/>
      <c r="AH244" s="16"/>
      <c r="AI244" s="16"/>
      <c r="AJ244" s="16"/>
    </row>
    <row r="245" spans="1:36" ht="57.75" customHeight="1">
      <c r="A245" s="69">
        <v>75</v>
      </c>
      <c r="B245" s="69">
        <v>3110</v>
      </c>
      <c r="C245" s="111" t="s">
        <v>45</v>
      </c>
      <c r="D245" s="212" t="s">
        <v>77</v>
      </c>
      <c r="E245" s="178">
        <v>32500</v>
      </c>
      <c r="F245" s="173">
        <f>G245+T245</f>
        <v>0</v>
      </c>
      <c r="G245" s="173">
        <v>0</v>
      </c>
      <c r="H245" s="162"/>
      <c r="I245" s="185"/>
      <c r="J245" s="185"/>
      <c r="K245" s="185"/>
      <c r="L245" s="173"/>
      <c r="M245" s="173"/>
      <c r="N245" s="173"/>
      <c r="O245" s="173"/>
      <c r="P245" s="173"/>
      <c r="Q245" s="173"/>
      <c r="R245" s="173"/>
      <c r="S245" s="173"/>
      <c r="T245" s="173">
        <f>H245+I245+J245</f>
        <v>0</v>
      </c>
      <c r="U245" s="162">
        <v>0</v>
      </c>
      <c r="V245" s="164">
        <f>E245-F245</f>
        <v>32500</v>
      </c>
      <c r="W245" s="164">
        <f t="shared" si="143"/>
        <v>0</v>
      </c>
      <c r="X245" s="40"/>
      <c r="Y245" s="40"/>
      <c r="Z245" s="40"/>
      <c r="AA245" s="40"/>
      <c r="AB245" s="40"/>
      <c r="AC245" s="40"/>
      <c r="AD245" s="40"/>
      <c r="AE245" s="16"/>
      <c r="AF245" s="16"/>
      <c r="AG245" s="16"/>
      <c r="AH245" s="16"/>
      <c r="AI245" s="16"/>
      <c r="AJ245" s="16"/>
    </row>
    <row r="246" spans="1:36" ht="51" customHeight="1">
      <c r="A246" s="339">
        <v>76</v>
      </c>
      <c r="B246" s="129"/>
      <c r="C246" s="128"/>
      <c r="D246" s="282" t="s">
        <v>14</v>
      </c>
      <c r="E246" s="174">
        <f t="shared" ref="E246:U246" si="149">E43+E84+E118+E142+E160+E241+E132+E231</f>
        <v>61894609.409999996</v>
      </c>
      <c r="F246" s="174">
        <f t="shared" si="149"/>
        <v>52497778.149999999</v>
      </c>
      <c r="G246" s="174">
        <f t="shared" si="149"/>
        <v>52497778.149999999</v>
      </c>
      <c r="H246" s="174">
        <f t="shared" si="149"/>
        <v>0</v>
      </c>
      <c r="I246" s="174">
        <f t="shared" si="149"/>
        <v>0</v>
      </c>
      <c r="J246" s="174">
        <f t="shared" si="149"/>
        <v>0</v>
      </c>
      <c r="K246" s="174">
        <f t="shared" si="149"/>
        <v>0</v>
      </c>
      <c r="L246" s="174">
        <f t="shared" si="149"/>
        <v>0</v>
      </c>
      <c r="M246" s="174">
        <f t="shared" si="149"/>
        <v>0</v>
      </c>
      <c r="N246" s="174">
        <f t="shared" si="149"/>
        <v>0</v>
      </c>
      <c r="O246" s="174">
        <f t="shared" si="149"/>
        <v>0</v>
      </c>
      <c r="P246" s="174">
        <f t="shared" si="149"/>
        <v>0</v>
      </c>
      <c r="Q246" s="174">
        <f t="shared" si="149"/>
        <v>0</v>
      </c>
      <c r="R246" s="174">
        <f t="shared" si="149"/>
        <v>0</v>
      </c>
      <c r="S246" s="174">
        <f t="shared" si="149"/>
        <v>0</v>
      </c>
      <c r="T246" s="174">
        <f t="shared" si="149"/>
        <v>0</v>
      </c>
      <c r="U246" s="174">
        <f t="shared" si="149"/>
        <v>52497778.149999999</v>
      </c>
      <c r="V246" s="174">
        <f>V43+V84+V118+V142+V160+V241+V132+V231</f>
        <v>9396831.2599999998</v>
      </c>
      <c r="W246" s="164">
        <f t="shared" si="143"/>
        <v>84.818013475529256</v>
      </c>
      <c r="X246" s="72"/>
      <c r="Y246" s="72"/>
      <c r="Z246" s="72"/>
      <c r="AA246" s="72"/>
      <c r="AB246" s="72"/>
      <c r="AC246" s="72"/>
      <c r="AD246" s="72"/>
      <c r="AE246" s="16"/>
      <c r="AF246" s="16"/>
      <c r="AG246" s="16"/>
      <c r="AH246" s="16"/>
      <c r="AI246" s="16"/>
      <c r="AJ246" s="16"/>
    </row>
    <row r="247" spans="1:36" ht="48" customHeight="1">
      <c r="A247" s="342">
        <v>77</v>
      </c>
      <c r="B247" s="83"/>
      <c r="C247" s="84"/>
      <c r="D247" s="281" t="s">
        <v>15</v>
      </c>
      <c r="E247" s="194">
        <f t="shared" ref="E247:V247" si="150">E42+E246</f>
        <v>65607089.5</v>
      </c>
      <c r="F247" s="194">
        <f t="shared" si="150"/>
        <v>54911484.979999997</v>
      </c>
      <c r="G247" s="194">
        <f t="shared" si="150"/>
        <v>54911484.979999997</v>
      </c>
      <c r="H247" s="194">
        <f t="shared" si="150"/>
        <v>0</v>
      </c>
      <c r="I247" s="194">
        <f t="shared" si="150"/>
        <v>0</v>
      </c>
      <c r="J247" s="194">
        <f t="shared" si="150"/>
        <v>0</v>
      </c>
      <c r="K247" s="194">
        <f t="shared" si="150"/>
        <v>0</v>
      </c>
      <c r="L247" s="194">
        <f t="shared" si="150"/>
        <v>0</v>
      </c>
      <c r="M247" s="194">
        <f t="shared" si="150"/>
        <v>0</v>
      </c>
      <c r="N247" s="194">
        <f t="shared" si="150"/>
        <v>0</v>
      </c>
      <c r="O247" s="194">
        <f t="shared" si="150"/>
        <v>0</v>
      </c>
      <c r="P247" s="194">
        <f t="shared" si="150"/>
        <v>0</v>
      </c>
      <c r="Q247" s="194">
        <f t="shared" si="150"/>
        <v>0</v>
      </c>
      <c r="R247" s="194">
        <f t="shared" si="150"/>
        <v>0</v>
      </c>
      <c r="S247" s="194">
        <f t="shared" si="150"/>
        <v>0</v>
      </c>
      <c r="T247" s="194">
        <f t="shared" si="150"/>
        <v>0</v>
      </c>
      <c r="U247" s="194">
        <f t="shared" si="150"/>
        <v>54911484.979999997</v>
      </c>
      <c r="V247" s="194">
        <f t="shared" si="150"/>
        <v>10695604.52</v>
      </c>
      <c r="W247" s="164">
        <f t="shared" si="143"/>
        <v>83.697486656529705</v>
      </c>
      <c r="X247" s="72"/>
      <c r="Y247" s="72"/>
      <c r="Z247" s="72"/>
      <c r="AA247" s="72"/>
      <c r="AB247" s="72"/>
      <c r="AC247" s="72"/>
      <c r="AD247" s="72"/>
      <c r="AE247" s="16"/>
      <c r="AF247" s="16"/>
      <c r="AG247" s="16"/>
      <c r="AH247" s="16"/>
      <c r="AI247" s="16"/>
      <c r="AJ247" s="16"/>
    </row>
    <row r="248" spans="1:36" ht="46.5" customHeight="1">
      <c r="A248" s="342">
        <v>78</v>
      </c>
      <c r="B248" s="279"/>
      <c r="C248" s="280"/>
      <c r="D248" s="281" t="s">
        <v>154</v>
      </c>
      <c r="E248" s="283">
        <f>E247-E249</f>
        <v>64823002</v>
      </c>
      <c r="F248" s="283">
        <f t="shared" ref="F248:V248" si="151">F247-F249</f>
        <v>54457635.969999999</v>
      </c>
      <c r="G248" s="283">
        <f t="shared" si="151"/>
        <v>54797034.979999997</v>
      </c>
      <c r="H248" s="283">
        <f t="shared" si="151"/>
        <v>-114450</v>
      </c>
      <c r="I248" s="283">
        <f t="shared" si="151"/>
        <v>-114450</v>
      </c>
      <c r="J248" s="283">
        <f t="shared" si="151"/>
        <v>-114450</v>
      </c>
      <c r="K248" s="283">
        <f t="shared" si="151"/>
        <v>-114450</v>
      </c>
      <c r="L248" s="283">
        <f t="shared" si="151"/>
        <v>-114450</v>
      </c>
      <c r="M248" s="283">
        <f t="shared" si="151"/>
        <v>-114450</v>
      </c>
      <c r="N248" s="283">
        <f t="shared" si="151"/>
        <v>-114450</v>
      </c>
      <c r="O248" s="283">
        <f t="shared" si="151"/>
        <v>-114450</v>
      </c>
      <c r="P248" s="283">
        <f t="shared" si="151"/>
        <v>-114450</v>
      </c>
      <c r="Q248" s="283">
        <f t="shared" si="151"/>
        <v>-114450</v>
      </c>
      <c r="R248" s="283">
        <f t="shared" si="151"/>
        <v>-114450</v>
      </c>
      <c r="S248" s="283">
        <f t="shared" si="151"/>
        <v>-114450</v>
      </c>
      <c r="T248" s="283">
        <f t="shared" si="151"/>
        <v>-114450</v>
      </c>
      <c r="U248" s="283">
        <f t="shared" si="151"/>
        <v>54457635.969999999</v>
      </c>
      <c r="V248" s="283">
        <f t="shared" si="151"/>
        <v>10365366.029999999</v>
      </c>
      <c r="W248" s="164">
        <f t="shared" si="143"/>
        <v>84.009740817001969</v>
      </c>
      <c r="X248" s="16"/>
      <c r="Y248" s="16"/>
      <c r="Z248" s="16"/>
      <c r="AA248" s="16"/>
      <c r="AB248" s="16"/>
      <c r="AC248" s="16"/>
      <c r="AD248" s="16"/>
      <c r="AE248" s="16"/>
      <c r="AF248" s="16"/>
      <c r="AG248" s="16"/>
      <c r="AH248" s="16"/>
      <c r="AI248" s="16"/>
      <c r="AJ248" s="16"/>
    </row>
    <row r="249" spans="1:36" ht="36" customHeight="1">
      <c r="A249" s="346">
        <v>79</v>
      </c>
      <c r="B249" s="41"/>
      <c r="C249" s="44"/>
      <c r="D249" s="277" t="s">
        <v>153</v>
      </c>
      <c r="E249" s="284">
        <f>E250+E251+E252+E253</f>
        <v>784087.5</v>
      </c>
      <c r="F249" s="284">
        <f>F250+F251+F252+F253</f>
        <v>453849.01</v>
      </c>
      <c r="G249" s="284">
        <f t="shared" ref="G249:U249" si="152">G250+G251+G252+G253</f>
        <v>114450</v>
      </c>
      <c r="H249" s="284">
        <f t="shared" si="152"/>
        <v>114450</v>
      </c>
      <c r="I249" s="284">
        <f t="shared" si="152"/>
        <v>114450</v>
      </c>
      <c r="J249" s="284">
        <f t="shared" si="152"/>
        <v>114450</v>
      </c>
      <c r="K249" s="284">
        <f t="shared" si="152"/>
        <v>114450</v>
      </c>
      <c r="L249" s="284">
        <f t="shared" si="152"/>
        <v>114450</v>
      </c>
      <c r="M249" s="284">
        <f t="shared" si="152"/>
        <v>114450</v>
      </c>
      <c r="N249" s="284">
        <f t="shared" si="152"/>
        <v>114450</v>
      </c>
      <c r="O249" s="284">
        <f t="shared" si="152"/>
        <v>114450</v>
      </c>
      <c r="P249" s="284">
        <f t="shared" si="152"/>
        <v>114450</v>
      </c>
      <c r="Q249" s="284">
        <f t="shared" si="152"/>
        <v>114450</v>
      </c>
      <c r="R249" s="284">
        <f t="shared" si="152"/>
        <v>114450</v>
      </c>
      <c r="S249" s="284">
        <f t="shared" si="152"/>
        <v>114450</v>
      </c>
      <c r="T249" s="284">
        <f t="shared" si="152"/>
        <v>114450</v>
      </c>
      <c r="U249" s="284">
        <f t="shared" si="152"/>
        <v>453849.01</v>
      </c>
      <c r="V249" s="284">
        <f>V250+V251+V252</f>
        <v>330238.49</v>
      </c>
      <c r="X249" s="16"/>
      <c r="Y249" s="16"/>
      <c r="Z249" s="16"/>
      <c r="AA249" s="16"/>
      <c r="AB249" s="16"/>
      <c r="AC249" s="16"/>
      <c r="AD249" s="16"/>
      <c r="AE249" s="16"/>
      <c r="AF249" s="16"/>
      <c r="AG249" s="16"/>
      <c r="AH249" s="16"/>
      <c r="AI249" s="16"/>
      <c r="AJ249" s="16"/>
    </row>
    <row r="250" spans="1:36" ht="78" hidden="1" customHeight="1">
      <c r="A250" s="346"/>
      <c r="B250" s="46"/>
      <c r="C250" s="278" t="s">
        <v>155</v>
      </c>
      <c r="D250" s="112" t="s">
        <v>114</v>
      </c>
      <c r="E250" s="285"/>
      <c r="F250" s="329"/>
      <c r="G250" s="17"/>
      <c r="H250" s="16"/>
      <c r="I250" s="16"/>
      <c r="J250" s="16"/>
      <c r="K250" s="16"/>
      <c r="L250" s="16"/>
      <c r="M250" s="16"/>
      <c r="N250" s="16"/>
      <c r="O250" s="16"/>
      <c r="P250" s="16"/>
      <c r="Q250" s="16"/>
      <c r="R250" s="16"/>
      <c r="S250" s="16"/>
      <c r="T250" s="16"/>
      <c r="U250" s="16"/>
      <c r="V250" s="330">
        <f>E250-F250</f>
        <v>0</v>
      </c>
      <c r="W250" s="16"/>
      <c r="X250" s="16"/>
      <c r="Y250" s="16"/>
      <c r="Z250" s="16"/>
      <c r="AA250" s="16"/>
      <c r="AB250" s="16"/>
      <c r="AC250" s="16"/>
      <c r="AD250" s="16"/>
      <c r="AE250" s="16"/>
      <c r="AF250" s="16"/>
      <c r="AG250" s="16"/>
      <c r="AH250" s="16"/>
      <c r="AI250" s="16"/>
      <c r="AJ250" s="16"/>
    </row>
    <row r="251" spans="1:36" ht="75" customHeight="1">
      <c r="A251" s="346">
        <v>80</v>
      </c>
      <c r="B251" s="46"/>
      <c r="C251" s="278" t="s">
        <v>170</v>
      </c>
      <c r="D251" s="350" t="s">
        <v>164</v>
      </c>
      <c r="E251" s="285">
        <v>114450</v>
      </c>
      <c r="F251" s="330">
        <v>114450</v>
      </c>
      <c r="G251" s="330">
        <v>114450</v>
      </c>
      <c r="H251" s="330">
        <v>114450</v>
      </c>
      <c r="I251" s="330">
        <v>114450</v>
      </c>
      <c r="J251" s="330">
        <v>114450</v>
      </c>
      <c r="K251" s="330">
        <v>114450</v>
      </c>
      <c r="L251" s="330">
        <v>114450</v>
      </c>
      <c r="M251" s="330">
        <v>114450</v>
      </c>
      <c r="N251" s="330">
        <v>114450</v>
      </c>
      <c r="O251" s="330">
        <v>114450</v>
      </c>
      <c r="P251" s="330">
        <v>114450</v>
      </c>
      <c r="Q251" s="330">
        <v>114450</v>
      </c>
      <c r="R251" s="330">
        <v>114450</v>
      </c>
      <c r="S251" s="330">
        <v>114450</v>
      </c>
      <c r="T251" s="330">
        <v>114450</v>
      </c>
      <c r="U251" s="330">
        <v>114450</v>
      </c>
      <c r="V251" s="330">
        <f t="shared" ref="V251:V252" si="153">E251-F251</f>
        <v>0</v>
      </c>
      <c r="W251" s="16"/>
      <c r="X251" s="16"/>
      <c r="Y251" s="16"/>
      <c r="Z251" s="16"/>
      <c r="AA251" s="16"/>
      <c r="AB251" s="16"/>
      <c r="AC251" s="16"/>
      <c r="AD251" s="16"/>
      <c r="AE251" s="16"/>
      <c r="AF251" s="16"/>
      <c r="AG251" s="16"/>
      <c r="AH251" s="16"/>
      <c r="AI251" s="16"/>
      <c r="AJ251" s="16"/>
    </row>
    <row r="252" spans="1:36" ht="68.25" customHeight="1">
      <c r="A252" s="346">
        <v>81</v>
      </c>
      <c r="B252" s="46"/>
      <c r="C252" s="278" t="s">
        <v>171</v>
      </c>
      <c r="D252" s="349" t="s">
        <v>160</v>
      </c>
      <c r="E252" s="285">
        <v>669637.5</v>
      </c>
      <c r="F252" s="330">
        <v>339399.01</v>
      </c>
      <c r="G252" s="343"/>
      <c r="H252" s="16"/>
      <c r="I252" s="16"/>
      <c r="J252" s="16"/>
      <c r="K252" s="16"/>
      <c r="L252" s="16"/>
      <c r="M252" s="16"/>
      <c r="N252" s="16"/>
      <c r="O252" s="16"/>
      <c r="P252" s="16"/>
      <c r="Q252" s="16"/>
      <c r="R252" s="16"/>
      <c r="S252" s="16"/>
      <c r="T252" s="16"/>
      <c r="U252" s="330">
        <v>339399.01</v>
      </c>
      <c r="V252" s="330">
        <f t="shared" si="153"/>
        <v>330238.49</v>
      </c>
      <c r="W252" s="352" t="s">
        <v>209</v>
      </c>
      <c r="X252" s="16"/>
      <c r="Y252" s="16"/>
      <c r="Z252" s="16"/>
      <c r="AA252" s="16"/>
      <c r="AB252" s="16"/>
      <c r="AC252" s="16"/>
      <c r="AD252" s="16"/>
      <c r="AE252" s="16"/>
      <c r="AF252" s="16"/>
      <c r="AG252" s="16"/>
      <c r="AH252" s="16"/>
      <c r="AI252" s="16"/>
      <c r="AJ252" s="16"/>
    </row>
    <row r="253" spans="1:36" ht="78" hidden="1" customHeight="1">
      <c r="A253" s="43"/>
      <c r="B253" s="46"/>
      <c r="C253" s="278"/>
      <c r="D253" s="112"/>
      <c r="E253" s="285"/>
      <c r="F253" s="17"/>
      <c r="G253" s="17"/>
      <c r="H253" s="16"/>
      <c r="I253" s="16"/>
      <c r="J253" s="16"/>
      <c r="K253" s="16"/>
      <c r="L253" s="16"/>
      <c r="M253" s="16"/>
      <c r="N253" s="16"/>
      <c r="O253" s="16"/>
      <c r="P253" s="16"/>
      <c r="Q253" s="16"/>
      <c r="R253" s="16"/>
      <c r="S253" s="16"/>
      <c r="T253" s="16"/>
      <c r="U253" s="16"/>
      <c r="V253" s="164">
        <f>E253-F253</f>
        <v>0</v>
      </c>
      <c r="W253" s="16"/>
      <c r="X253" s="16"/>
      <c r="Y253" s="16"/>
      <c r="Z253" s="16"/>
      <c r="AA253" s="16"/>
      <c r="AB253" s="16"/>
      <c r="AC253" s="16"/>
      <c r="AD253" s="16"/>
      <c r="AE253" s="16"/>
      <c r="AF253" s="16"/>
      <c r="AG253" s="16"/>
      <c r="AH253" s="16"/>
      <c r="AI253" s="16"/>
      <c r="AJ253" s="16"/>
    </row>
    <row r="254" spans="1:36" ht="22.5" hidden="1" customHeight="1">
      <c r="A254" s="43"/>
      <c r="B254" s="41"/>
      <c r="C254" s="50"/>
      <c r="D254" s="8"/>
      <c r="E254" s="284"/>
      <c r="F254" s="17"/>
      <c r="G254" s="17"/>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row>
    <row r="255" spans="1:36" ht="15" hidden="1" customHeight="1">
      <c r="A255" s="43"/>
      <c r="B255" s="46"/>
      <c r="C255" s="49"/>
      <c r="D255" s="8"/>
      <c r="E255" s="285"/>
      <c r="F255" s="17"/>
      <c r="G255" s="17"/>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row>
    <row r="256" spans="1:36" ht="17.25" hidden="1" customHeight="1">
      <c r="A256" s="43"/>
      <c r="B256" s="41"/>
      <c r="C256" s="50"/>
      <c r="D256" s="8"/>
      <c r="E256" s="284"/>
      <c r="F256" s="17"/>
      <c r="G256" s="17"/>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row>
    <row r="257" spans="1:36" ht="25.5" hidden="1" customHeight="1">
      <c r="A257" s="43"/>
      <c r="B257" s="46"/>
      <c r="C257" s="49"/>
      <c r="D257" s="8"/>
      <c r="E257" s="10"/>
      <c r="F257" s="17"/>
      <c r="G257" s="17"/>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row>
    <row r="258" spans="1:36" ht="22.5" hidden="1" customHeight="1">
      <c r="A258" s="43"/>
      <c r="B258" s="41"/>
      <c r="C258" s="51"/>
      <c r="D258" s="9"/>
      <c r="E258" s="14"/>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row>
    <row r="259" spans="1:36" ht="15" hidden="1" customHeight="1">
      <c r="A259" s="18"/>
      <c r="B259" s="29"/>
      <c r="C259" s="24"/>
      <c r="D259" s="9"/>
      <c r="E259" s="14"/>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row>
    <row r="260" spans="1:36" ht="21" hidden="1" customHeight="1">
      <c r="A260" s="18"/>
      <c r="B260" s="21"/>
      <c r="C260" s="22"/>
      <c r="D260" s="9"/>
      <c r="E260" s="11"/>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row>
    <row r="261" spans="1:36" ht="36.75" hidden="1" customHeight="1">
      <c r="A261" s="18"/>
      <c r="B261" s="21"/>
      <c r="C261" s="19"/>
      <c r="D261" s="9"/>
      <c r="E261" s="11"/>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row>
    <row r="262" spans="1:36" ht="32.25" hidden="1" customHeight="1">
      <c r="A262" s="18"/>
      <c r="B262" s="29"/>
      <c r="C262" s="24"/>
      <c r="D262" s="9"/>
      <c r="E262" s="14"/>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row>
    <row r="263" spans="1:36" ht="113.25" hidden="1" customHeight="1">
      <c r="A263" s="18"/>
      <c r="B263" s="21"/>
      <c r="C263" s="278"/>
      <c r="D263" s="143"/>
      <c r="E263" s="298"/>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row>
    <row r="264" spans="1:36" ht="21.75" customHeight="1">
      <c r="A264" s="18"/>
      <c r="B264" s="21"/>
      <c r="C264" s="19"/>
      <c r="D264" s="9"/>
      <c r="E264" s="11"/>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row>
    <row r="265" spans="1:36" ht="19.5" customHeight="1">
      <c r="A265" s="18"/>
      <c r="B265" s="29"/>
      <c r="C265" s="23"/>
      <c r="D265" s="9"/>
      <c r="E265" s="14"/>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row>
    <row r="266" spans="1:36" ht="21.75" customHeight="1">
      <c r="A266" s="18"/>
      <c r="B266" s="21"/>
      <c r="C266" s="19"/>
      <c r="D266" s="9"/>
      <c r="E266" s="11"/>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row>
    <row r="267" spans="1:36" ht="21.75" customHeight="1">
      <c r="A267" s="43"/>
      <c r="B267" s="41"/>
      <c r="C267" s="48"/>
      <c r="D267" s="9"/>
      <c r="E267" s="14"/>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row>
    <row r="268" spans="1:36" ht="21.75" customHeight="1">
      <c r="A268" s="43"/>
      <c r="B268" s="46"/>
      <c r="C268" s="49"/>
      <c r="D268" s="9"/>
      <c r="E268" s="11"/>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row>
    <row r="269" spans="1:36" ht="24.75" customHeight="1">
      <c r="A269" s="43"/>
      <c r="B269" s="56"/>
      <c r="C269" s="48"/>
      <c r="D269" s="9"/>
      <c r="E269" s="14"/>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row>
    <row r="270" spans="1:36" ht="22.5" customHeight="1">
      <c r="A270" s="43"/>
      <c r="B270" s="56"/>
      <c r="C270" s="52"/>
      <c r="D270" s="9"/>
      <c r="E270" s="14"/>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row>
    <row r="271" spans="1:36" ht="22.5" customHeight="1">
      <c r="A271" s="43"/>
      <c r="B271" s="57"/>
      <c r="C271" s="47"/>
      <c r="D271" s="9"/>
      <c r="E271" s="11"/>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row>
    <row r="272" spans="1:36" ht="33.75" customHeight="1">
      <c r="A272" s="43"/>
      <c r="B272" s="58"/>
      <c r="C272" s="44"/>
      <c r="D272" s="9"/>
      <c r="E272" s="12"/>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row>
    <row r="273" spans="1:36" ht="20.25">
      <c r="A273" s="43"/>
      <c r="B273" s="58"/>
      <c r="C273" s="53"/>
      <c r="D273" s="9"/>
      <c r="E273" s="12"/>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row>
    <row r="274" spans="1:36" ht="25.5" customHeight="1">
      <c r="A274" s="43"/>
      <c r="B274" s="59"/>
      <c r="C274" s="54"/>
      <c r="D274" s="8"/>
      <c r="E274" s="10"/>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row>
    <row r="275" spans="1:36" ht="25.5" customHeight="1">
      <c r="A275" s="43"/>
      <c r="B275" s="60"/>
      <c r="C275" s="53"/>
      <c r="D275" s="8"/>
      <c r="E275" s="12"/>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row>
    <row r="276" spans="1:36" ht="33" customHeight="1">
      <c r="A276" s="43"/>
      <c r="B276" s="59"/>
      <c r="C276" s="49"/>
      <c r="D276" s="8"/>
      <c r="E276" s="10"/>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row>
    <row r="277" spans="1:36" ht="21" customHeight="1">
      <c r="A277" s="43"/>
      <c r="B277" s="61"/>
      <c r="C277" s="47"/>
      <c r="D277" s="34"/>
      <c r="E277" s="11"/>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row>
    <row r="278" spans="1:36" ht="22.5" customHeight="1">
      <c r="A278" s="43"/>
      <c r="B278" s="60"/>
      <c r="C278" s="50"/>
      <c r="D278" s="34"/>
      <c r="E278" s="14"/>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row>
    <row r="279" spans="1:36" ht="20.25">
      <c r="A279" s="43"/>
      <c r="B279" s="59"/>
      <c r="C279" s="49"/>
      <c r="D279" s="13"/>
      <c r="E279" s="11"/>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row>
    <row r="280" spans="1:36" ht="36.75" customHeight="1">
      <c r="A280" s="43"/>
      <c r="B280" s="41"/>
      <c r="C280" s="55"/>
      <c r="D280" s="13"/>
      <c r="E280" s="14"/>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row>
    <row r="281" spans="1:36" ht="23.25" customHeight="1">
      <c r="A281" s="43"/>
      <c r="B281" s="62"/>
      <c r="C281" s="44"/>
      <c r="D281" s="13"/>
      <c r="E281" s="14"/>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row>
    <row r="282" spans="1:36" ht="31.5" customHeight="1">
      <c r="A282" s="43"/>
      <c r="B282" s="46"/>
      <c r="C282" s="22"/>
      <c r="D282" s="13"/>
      <c r="E282" s="11"/>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row>
    <row r="283" spans="1:36" ht="20.25">
      <c r="A283" s="43"/>
      <c r="B283" s="59"/>
      <c r="C283" s="24"/>
      <c r="D283" s="33"/>
      <c r="E283" s="14"/>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row>
    <row r="284" spans="1:36" ht="20.25">
      <c r="A284" s="43"/>
      <c r="B284" s="59"/>
      <c r="C284" s="22"/>
      <c r="D284" s="33"/>
      <c r="E284" s="14"/>
      <c r="F284" s="30"/>
      <c r="G284" s="30"/>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row>
    <row r="285" spans="1:36" s="31" customFormat="1" ht="15.75">
      <c r="B285" s="25"/>
      <c r="C285" s="26"/>
      <c r="D285" s="27"/>
      <c r="E285" s="28"/>
    </row>
    <row r="286" spans="1:36" s="31" customFormat="1" ht="15.75">
      <c r="B286" s="25"/>
      <c r="C286" s="26"/>
      <c r="D286" s="27"/>
      <c r="E286" s="28"/>
    </row>
    <row r="287" spans="1:36" s="31" customFormat="1" ht="20.25">
      <c r="B287" s="25"/>
      <c r="C287" s="36"/>
      <c r="D287" s="37"/>
      <c r="E287" s="32"/>
    </row>
    <row r="288" spans="1:36" ht="18.75">
      <c r="B288" s="5"/>
      <c r="C288" s="1"/>
      <c r="D288" s="1"/>
      <c r="E288" s="3"/>
    </row>
    <row r="289" spans="2:5" ht="18.75">
      <c r="B289" s="5"/>
      <c r="C289" s="1"/>
      <c r="D289" s="1"/>
      <c r="E289" s="3"/>
    </row>
    <row r="290" spans="2:5" ht="18.75">
      <c r="B290" s="5"/>
      <c r="C290" s="1"/>
      <c r="D290" s="1"/>
      <c r="E290" s="3"/>
    </row>
    <row r="291" spans="2:5" ht="18.75">
      <c r="B291" s="5"/>
      <c r="C291" s="1"/>
      <c r="D291" s="1"/>
      <c r="E291" s="3"/>
    </row>
    <row r="292" spans="2:5" ht="18.75">
      <c r="B292" s="5"/>
      <c r="C292" s="1"/>
      <c r="D292" s="1"/>
      <c r="E292" s="15"/>
    </row>
    <row r="293" spans="2:5" ht="18.75">
      <c r="B293" s="5"/>
      <c r="C293" s="1"/>
      <c r="D293" s="1"/>
      <c r="E293" s="15"/>
    </row>
    <row r="294" spans="2:5" ht="18.75">
      <c r="B294" s="5"/>
      <c r="C294" s="1"/>
      <c r="D294" s="1"/>
      <c r="E294" s="15"/>
    </row>
    <row r="295" spans="2:5" ht="18.75">
      <c r="B295" s="5"/>
      <c r="C295" s="1"/>
      <c r="D295" s="1"/>
      <c r="E295" s="15"/>
    </row>
    <row r="296" spans="2:5" ht="18.75">
      <c r="B296" s="5"/>
      <c r="C296" s="1"/>
      <c r="D296" s="1"/>
      <c r="E296" s="15"/>
    </row>
    <row r="297" spans="2:5" ht="18.75">
      <c r="B297" s="5"/>
      <c r="C297" s="1"/>
      <c r="D297" s="1"/>
      <c r="E297" s="15"/>
    </row>
    <row r="298" spans="2:5" ht="18.75">
      <c r="B298" s="5"/>
      <c r="C298" s="1"/>
      <c r="D298" s="1"/>
      <c r="E298" s="3"/>
    </row>
    <row r="299" spans="2:5" ht="18.75">
      <c r="B299" s="5"/>
      <c r="C299" s="1"/>
      <c r="D299" s="1"/>
      <c r="E299" s="3"/>
    </row>
    <row r="300" spans="2:5" ht="18.75">
      <c r="B300" s="5"/>
      <c r="C300" s="1"/>
      <c r="D300" s="1"/>
      <c r="E300" s="3"/>
    </row>
    <row r="301" spans="2:5" ht="18.75">
      <c r="B301" s="5"/>
      <c r="C301" s="1"/>
      <c r="D301" s="1"/>
      <c r="E301" s="3"/>
    </row>
    <row r="302" spans="2:5" ht="18.75">
      <c r="B302" s="5"/>
      <c r="C302" s="1"/>
      <c r="D302" s="1"/>
      <c r="E302" s="3"/>
    </row>
    <row r="303" spans="2:5" ht="18.75">
      <c r="B303" s="5"/>
      <c r="C303" s="1"/>
      <c r="D303" s="1"/>
      <c r="E303" s="3"/>
    </row>
    <row r="304" spans="2:5" ht="18.75">
      <c r="B304" s="5"/>
      <c r="C304" s="1"/>
      <c r="D304" s="1"/>
      <c r="E304" s="3"/>
    </row>
    <row r="305" spans="2:5" ht="18.75">
      <c r="B305" s="5"/>
      <c r="C305" s="1"/>
      <c r="D305" s="1"/>
      <c r="E305" s="3"/>
    </row>
    <row r="306" spans="2:5" ht="18.75">
      <c r="B306" s="5"/>
      <c r="C306" s="1"/>
      <c r="D306" s="1"/>
      <c r="E306" s="3"/>
    </row>
    <row r="307" spans="2:5" ht="18.75">
      <c r="B307" s="5"/>
      <c r="C307" s="1"/>
      <c r="D307" s="1"/>
      <c r="E307" s="3"/>
    </row>
    <row r="308" spans="2:5" ht="18.75">
      <c r="B308" s="5"/>
      <c r="C308" s="1"/>
      <c r="D308" s="1"/>
      <c r="E308" s="3"/>
    </row>
    <row r="309" spans="2:5" ht="18.75">
      <c r="B309" s="5"/>
      <c r="C309" s="1"/>
      <c r="D309" s="1"/>
      <c r="E309" s="3"/>
    </row>
    <row r="310" spans="2:5" ht="18.75">
      <c r="B310" s="5"/>
      <c r="C310" s="1"/>
      <c r="D310" s="1"/>
      <c r="E310" s="3"/>
    </row>
    <row r="311" spans="2:5" ht="18.75">
      <c r="B311" s="5"/>
      <c r="C311" s="1"/>
      <c r="D311" s="1"/>
      <c r="E311" s="3"/>
    </row>
    <row r="312" spans="2:5" ht="18.75">
      <c r="B312" s="5"/>
      <c r="C312" s="1"/>
      <c r="D312" s="1"/>
      <c r="E312" s="3"/>
    </row>
    <row r="313" spans="2:5" ht="18.75">
      <c r="B313" s="5"/>
      <c r="C313" s="1"/>
      <c r="D313" s="1"/>
      <c r="E313" s="3"/>
    </row>
    <row r="314" spans="2:5" ht="18.75">
      <c r="B314" s="5"/>
      <c r="C314" s="1"/>
      <c r="D314" s="1"/>
      <c r="E314" s="3"/>
    </row>
    <row r="315" spans="2:5" ht="18.75">
      <c r="B315" s="5"/>
      <c r="C315" s="1"/>
      <c r="D315" s="1"/>
      <c r="E315" s="3"/>
    </row>
    <row r="316" spans="2:5" ht="18.75">
      <c r="B316" s="5"/>
      <c r="C316" s="1"/>
      <c r="D316" s="1"/>
      <c r="E316" s="3"/>
    </row>
    <row r="317" spans="2:5" ht="18.75">
      <c r="B317" s="5"/>
      <c r="C317" s="1"/>
      <c r="D317" s="1"/>
      <c r="E317" s="3"/>
    </row>
    <row r="318" spans="2:5" ht="18.75">
      <c r="B318" s="5"/>
      <c r="C318" s="1"/>
      <c r="D318" s="1"/>
      <c r="E318" s="3"/>
    </row>
    <row r="319" spans="2:5" ht="18.75">
      <c r="B319" s="5"/>
      <c r="C319" s="1"/>
      <c r="D319" s="1"/>
      <c r="E319" s="3"/>
    </row>
    <row r="320" spans="2:5" ht="18.75">
      <c r="B320" s="5"/>
      <c r="C320" s="1"/>
      <c r="D320" s="1"/>
      <c r="E320" s="3"/>
    </row>
    <row r="321" spans="2:5" ht="18.75">
      <c r="B321" s="5"/>
      <c r="C321" s="1"/>
      <c r="D321" s="1"/>
      <c r="E321" s="3"/>
    </row>
    <row r="322" spans="2:5" ht="18.75">
      <c r="B322" s="5"/>
      <c r="C322" s="1"/>
      <c r="D322" s="1"/>
      <c r="E322" s="3"/>
    </row>
    <row r="323" spans="2:5" ht="18.75">
      <c r="B323" s="5"/>
      <c r="C323" s="1"/>
      <c r="D323" s="1"/>
      <c r="E323" s="3"/>
    </row>
    <row r="324" spans="2:5" ht="18.75">
      <c r="B324" s="5"/>
      <c r="C324" s="1"/>
      <c r="D324" s="1"/>
      <c r="E324" s="3"/>
    </row>
    <row r="325" spans="2:5" ht="18.75">
      <c r="B325" s="5"/>
      <c r="C325" s="1"/>
      <c r="D325" s="1"/>
      <c r="E325" s="3"/>
    </row>
    <row r="326" spans="2:5" ht="18.75">
      <c r="B326" s="5"/>
      <c r="C326" s="1"/>
      <c r="D326" s="1"/>
      <c r="E326" s="3"/>
    </row>
    <row r="327" spans="2:5" ht="18.75">
      <c r="B327" s="5"/>
      <c r="C327" s="1"/>
      <c r="D327" s="1"/>
      <c r="E327" s="3"/>
    </row>
    <row r="328" spans="2:5" ht="18.75">
      <c r="B328" s="5"/>
      <c r="C328" s="1"/>
      <c r="D328" s="1"/>
      <c r="E328" s="3"/>
    </row>
    <row r="329" spans="2:5" ht="18.75">
      <c r="B329" s="5"/>
      <c r="C329" s="1"/>
      <c r="D329" s="1"/>
      <c r="E329" s="3"/>
    </row>
    <row r="330" spans="2:5" ht="18.75">
      <c r="B330" s="5"/>
      <c r="C330" s="1"/>
      <c r="D330" s="1"/>
      <c r="E330" s="3"/>
    </row>
    <row r="331" spans="2:5" ht="18.75">
      <c r="B331" s="5"/>
      <c r="C331" s="1"/>
      <c r="D331" s="1"/>
      <c r="E331" s="3"/>
    </row>
    <row r="332" spans="2:5" ht="18.75">
      <c r="B332" s="5"/>
      <c r="C332" s="1"/>
      <c r="D332" s="1"/>
      <c r="E332" s="3"/>
    </row>
    <row r="333" spans="2:5" ht="18.75">
      <c r="B333" s="5"/>
      <c r="C333" s="1"/>
      <c r="D333" s="1"/>
      <c r="E333" s="3"/>
    </row>
    <row r="334" spans="2:5" ht="18.75">
      <c r="B334" s="5"/>
      <c r="C334" s="1"/>
      <c r="D334" s="1"/>
      <c r="E334" s="3"/>
    </row>
    <row r="335" spans="2:5" ht="18.75">
      <c r="B335" s="5"/>
      <c r="C335" s="1"/>
      <c r="D335" s="1"/>
      <c r="E335" s="3"/>
    </row>
    <row r="336" spans="2:5" ht="18.75">
      <c r="B336" s="5"/>
      <c r="C336" s="1"/>
      <c r="D336" s="1"/>
      <c r="E336" s="3"/>
    </row>
    <row r="337" spans="2:5" ht="18.75">
      <c r="B337" s="5"/>
      <c r="C337" s="1"/>
      <c r="D337" s="1"/>
      <c r="E337" s="3"/>
    </row>
    <row r="338" spans="2:5" ht="18.75">
      <c r="B338" s="5"/>
      <c r="C338" s="1"/>
      <c r="D338" s="1"/>
      <c r="E338" s="3"/>
    </row>
    <row r="339" spans="2:5" ht="18.75">
      <c r="B339" s="5"/>
      <c r="C339" s="1"/>
      <c r="D339" s="1"/>
      <c r="E339" s="3"/>
    </row>
    <row r="340" spans="2:5" ht="18.75">
      <c r="B340" s="5"/>
      <c r="C340" s="1"/>
      <c r="D340" s="1"/>
      <c r="E340" s="3"/>
    </row>
    <row r="341" spans="2:5" ht="18.75">
      <c r="B341" s="5"/>
      <c r="C341" s="1"/>
      <c r="D341" s="1"/>
      <c r="E341" s="3"/>
    </row>
    <row r="342" spans="2:5" ht="18.75">
      <c r="B342" s="5"/>
      <c r="C342" s="1"/>
      <c r="D342" s="1"/>
      <c r="E342" s="3"/>
    </row>
    <row r="343" spans="2:5" ht="18.75">
      <c r="B343" s="5"/>
      <c r="C343" s="1"/>
      <c r="D343" s="1"/>
      <c r="E343" s="3"/>
    </row>
    <row r="344" spans="2:5" ht="18.75">
      <c r="B344" s="5"/>
      <c r="C344" s="1"/>
      <c r="D344" s="1"/>
      <c r="E344" s="3"/>
    </row>
    <row r="345" spans="2:5" ht="18.75">
      <c r="B345" s="5"/>
      <c r="C345" s="1"/>
      <c r="D345" s="1"/>
      <c r="E345" s="3"/>
    </row>
    <row r="346" spans="2:5" ht="18.75">
      <c r="B346" s="5"/>
      <c r="C346" s="1"/>
      <c r="D346" s="1"/>
      <c r="E346" s="3"/>
    </row>
    <row r="347" spans="2:5" ht="18.75">
      <c r="B347" s="5"/>
      <c r="C347" s="1"/>
      <c r="D347" s="1"/>
      <c r="E347" s="3"/>
    </row>
    <row r="348" spans="2:5" ht="18.75">
      <c r="B348" s="5"/>
      <c r="C348" s="1"/>
      <c r="D348" s="1"/>
      <c r="E348" s="3"/>
    </row>
    <row r="349" spans="2:5" ht="18.75">
      <c r="B349" s="5"/>
      <c r="C349" s="1"/>
      <c r="D349" s="1"/>
      <c r="E349" s="3"/>
    </row>
    <row r="350" spans="2:5" ht="18.75">
      <c r="B350" s="5"/>
      <c r="C350" s="1"/>
      <c r="D350" s="1"/>
      <c r="E350" s="3"/>
    </row>
    <row r="351" spans="2:5" ht="18.75">
      <c r="B351" s="5"/>
      <c r="C351" s="1"/>
      <c r="D351" s="1"/>
      <c r="E351" s="3"/>
    </row>
    <row r="352" spans="2:5" ht="18.75">
      <c r="B352" s="5"/>
      <c r="C352" s="1"/>
      <c r="D352" s="1"/>
      <c r="E352" s="3"/>
    </row>
    <row r="353" spans="2:5" ht="18.75">
      <c r="B353" s="5"/>
      <c r="C353" s="1"/>
      <c r="D353" s="1"/>
      <c r="E353" s="3"/>
    </row>
    <row r="354" spans="2:5" ht="18.75">
      <c r="B354" s="5"/>
      <c r="C354" s="1"/>
      <c r="D354" s="1"/>
      <c r="E354" s="3"/>
    </row>
    <row r="355" spans="2:5" ht="18.75">
      <c r="B355" s="5"/>
      <c r="C355" s="1"/>
      <c r="D355" s="1"/>
      <c r="E355" s="3"/>
    </row>
    <row r="356" spans="2:5" ht="18.75">
      <c r="B356" s="5"/>
      <c r="C356" s="1"/>
      <c r="D356" s="1"/>
      <c r="E356" s="3"/>
    </row>
    <row r="357" spans="2:5" ht="18.75">
      <c r="B357" s="5"/>
      <c r="C357" s="1"/>
      <c r="D357" s="1"/>
      <c r="E357" s="3"/>
    </row>
    <row r="358" spans="2:5" ht="18.75">
      <c r="B358" s="5"/>
      <c r="C358" s="1"/>
      <c r="D358" s="1"/>
      <c r="E358" s="3"/>
    </row>
    <row r="359" spans="2:5" ht="18.75">
      <c r="B359" s="5"/>
      <c r="C359" s="1"/>
      <c r="D359" s="1"/>
      <c r="E359" s="3"/>
    </row>
    <row r="360" spans="2:5" ht="18.75">
      <c r="B360" s="5"/>
      <c r="C360" s="1"/>
      <c r="D360" s="1"/>
      <c r="E360" s="3"/>
    </row>
    <row r="361" spans="2:5" ht="18.75">
      <c r="B361" s="5"/>
      <c r="C361" s="1"/>
      <c r="D361" s="1"/>
      <c r="E361" s="3"/>
    </row>
    <row r="362" spans="2:5" ht="18.75">
      <c r="B362" s="5"/>
      <c r="C362" s="1"/>
      <c r="D362" s="1"/>
      <c r="E362" s="3"/>
    </row>
    <row r="363" spans="2:5" ht="18.75">
      <c r="B363" s="5"/>
      <c r="C363" s="1"/>
      <c r="D363" s="1"/>
      <c r="E363" s="3"/>
    </row>
    <row r="364" spans="2:5" ht="18.75">
      <c r="B364" s="5"/>
      <c r="C364" s="1"/>
      <c r="D364" s="1"/>
      <c r="E364" s="3"/>
    </row>
    <row r="365" spans="2:5" ht="18.75">
      <c r="B365" s="5"/>
      <c r="C365" s="1"/>
      <c r="D365" s="1"/>
      <c r="E365" s="3"/>
    </row>
    <row r="366" spans="2:5" ht="18.75">
      <c r="B366" s="5"/>
      <c r="C366" s="1"/>
      <c r="D366" s="1"/>
      <c r="E366" s="3"/>
    </row>
    <row r="367" spans="2:5" ht="18.75">
      <c r="B367" s="5"/>
      <c r="C367" s="1"/>
      <c r="D367" s="1"/>
      <c r="E367" s="3"/>
    </row>
    <row r="368" spans="2:5" ht="18.75">
      <c r="B368" s="5"/>
      <c r="C368" s="1"/>
      <c r="D368" s="1"/>
      <c r="E368" s="3"/>
    </row>
    <row r="369" spans="2:5" ht="18.75">
      <c r="B369" s="5"/>
      <c r="C369" s="1"/>
      <c r="D369" s="1"/>
      <c r="E369" s="3"/>
    </row>
    <row r="370" spans="2:5" ht="18.75">
      <c r="B370" s="5"/>
      <c r="C370" s="1"/>
      <c r="D370" s="1"/>
      <c r="E370" s="3"/>
    </row>
    <row r="371" spans="2:5" ht="18.75">
      <c r="B371" s="5"/>
      <c r="C371" s="1"/>
      <c r="D371" s="1"/>
      <c r="E371" s="3"/>
    </row>
    <row r="372" spans="2:5" ht="18.75">
      <c r="B372" s="5"/>
      <c r="C372" s="1"/>
      <c r="D372" s="1"/>
      <c r="E372" s="3"/>
    </row>
    <row r="373" spans="2:5" ht="18.75">
      <c r="B373" s="5"/>
      <c r="C373" s="1"/>
      <c r="D373" s="1"/>
      <c r="E373" s="3"/>
    </row>
    <row r="374" spans="2:5" ht="18.75">
      <c r="B374" s="5"/>
      <c r="C374" s="1"/>
      <c r="D374" s="1"/>
      <c r="E374" s="3"/>
    </row>
    <row r="375" spans="2:5" ht="18.75">
      <c r="B375" s="5"/>
      <c r="C375" s="1"/>
      <c r="D375" s="1"/>
      <c r="E375" s="3"/>
    </row>
    <row r="376" spans="2:5" ht="18.75">
      <c r="B376" s="5"/>
      <c r="C376" s="1"/>
      <c r="D376" s="1"/>
      <c r="E376" s="3"/>
    </row>
    <row r="377" spans="2:5" ht="18.75">
      <c r="B377" s="5"/>
      <c r="C377" s="1"/>
      <c r="D377" s="1"/>
      <c r="E377" s="3"/>
    </row>
    <row r="378" spans="2:5" ht="18.75">
      <c r="B378" s="5"/>
      <c r="C378" s="1"/>
      <c r="D378" s="1"/>
      <c r="E378" s="3"/>
    </row>
    <row r="379" spans="2:5" ht="18.75">
      <c r="B379" s="5"/>
      <c r="C379" s="1"/>
      <c r="D379" s="1"/>
      <c r="E379" s="3"/>
    </row>
    <row r="380" spans="2:5" ht="18.75">
      <c r="B380" s="5"/>
      <c r="C380" s="1"/>
      <c r="D380" s="1"/>
      <c r="E380" s="3"/>
    </row>
    <row r="381" spans="2:5" ht="18.75">
      <c r="B381" s="5"/>
      <c r="C381" s="1"/>
      <c r="D381" s="1"/>
      <c r="E381" s="3"/>
    </row>
    <row r="382" spans="2:5" ht="18.75">
      <c r="B382" s="5"/>
      <c r="C382" s="1"/>
      <c r="D382" s="1"/>
      <c r="E382" s="3"/>
    </row>
    <row r="383" spans="2:5" ht="18.75">
      <c r="B383" s="5"/>
      <c r="C383" s="1"/>
      <c r="D383" s="1"/>
      <c r="E383" s="3"/>
    </row>
    <row r="384" spans="2:5" ht="18.75">
      <c r="B384" s="5"/>
      <c r="C384" s="1"/>
      <c r="D384" s="1"/>
      <c r="E384" s="3"/>
    </row>
    <row r="385" spans="2:5" ht="18.75">
      <c r="B385" s="5"/>
      <c r="C385" s="1"/>
      <c r="D385" s="1"/>
      <c r="E385" s="3"/>
    </row>
    <row r="386" spans="2:5" ht="18.75">
      <c r="B386" s="5"/>
      <c r="C386" s="1"/>
      <c r="D386" s="1"/>
      <c r="E386" s="3"/>
    </row>
    <row r="387" spans="2:5" ht="18.75">
      <c r="B387" s="5"/>
      <c r="C387" s="1"/>
      <c r="D387" s="1"/>
      <c r="E387" s="3"/>
    </row>
    <row r="388" spans="2:5" ht="18.75">
      <c r="B388" s="5"/>
      <c r="C388" s="1"/>
      <c r="D388" s="1"/>
      <c r="E388" s="3"/>
    </row>
    <row r="389" spans="2:5" ht="18.75">
      <c r="B389" s="5"/>
      <c r="C389" s="1"/>
      <c r="D389" s="1"/>
      <c r="E389" s="3"/>
    </row>
    <row r="390" spans="2:5" ht="18.75">
      <c r="B390" s="5"/>
      <c r="C390" s="1"/>
      <c r="D390" s="1"/>
      <c r="E390" s="3"/>
    </row>
    <row r="391" spans="2:5" ht="18.75">
      <c r="B391" s="5"/>
      <c r="C391" s="1"/>
      <c r="D391" s="1"/>
      <c r="E391" s="3"/>
    </row>
    <row r="392" spans="2:5" ht="18.75">
      <c r="B392" s="5"/>
      <c r="C392" s="1"/>
      <c r="D392" s="1"/>
      <c r="E392" s="3"/>
    </row>
    <row r="393" spans="2:5" ht="18.75">
      <c r="B393" s="5"/>
      <c r="C393" s="1"/>
      <c r="D393" s="1"/>
      <c r="E393" s="3"/>
    </row>
    <row r="394" spans="2:5" ht="18.75">
      <c r="B394" s="5"/>
      <c r="C394" s="1"/>
      <c r="D394" s="1"/>
      <c r="E394" s="3"/>
    </row>
    <row r="395" spans="2:5" ht="18.75">
      <c r="B395" s="5"/>
      <c r="C395" s="1"/>
      <c r="D395" s="1"/>
      <c r="E395" s="3"/>
    </row>
    <row r="396" spans="2:5" ht="18.75">
      <c r="B396" s="5"/>
      <c r="C396" s="1"/>
      <c r="D396" s="1"/>
      <c r="E396" s="3"/>
    </row>
    <row r="397" spans="2:5" ht="18.75">
      <c r="B397" s="5"/>
      <c r="C397" s="1"/>
      <c r="D397" s="1"/>
      <c r="E397" s="3"/>
    </row>
    <row r="398" spans="2:5" ht="18.75">
      <c r="B398" s="5"/>
      <c r="C398" s="1"/>
      <c r="D398" s="1"/>
      <c r="E398" s="3"/>
    </row>
    <row r="399" spans="2:5" ht="18.75">
      <c r="B399" s="5"/>
      <c r="C399" s="1"/>
      <c r="D399" s="1"/>
      <c r="E399" s="3"/>
    </row>
    <row r="400" spans="2:5" ht="18.75">
      <c r="B400" s="5"/>
      <c r="C400" s="1"/>
      <c r="D400" s="1"/>
      <c r="E400" s="3"/>
    </row>
    <row r="401" spans="2:5" ht="18.75">
      <c r="B401" s="5"/>
      <c r="C401" s="1"/>
      <c r="D401" s="1"/>
      <c r="E401" s="3"/>
    </row>
    <row r="402" spans="2:5" ht="18.75">
      <c r="B402" s="5"/>
      <c r="C402" s="1"/>
      <c r="D402" s="1"/>
      <c r="E402" s="3"/>
    </row>
    <row r="403" spans="2:5" ht="18.75">
      <c r="B403" s="5"/>
      <c r="C403" s="1"/>
      <c r="D403" s="1"/>
      <c r="E403" s="3"/>
    </row>
    <row r="404" spans="2:5" ht="18.75">
      <c r="B404" s="5"/>
      <c r="C404" s="1"/>
      <c r="D404" s="1"/>
      <c r="E404" s="3"/>
    </row>
    <row r="405" spans="2:5" ht="18.75">
      <c r="B405" s="5"/>
      <c r="C405" s="1"/>
      <c r="D405" s="1"/>
      <c r="E405" s="3"/>
    </row>
    <row r="406" spans="2:5" ht="18.75">
      <c r="B406" s="5"/>
      <c r="C406" s="1"/>
      <c r="D406" s="1"/>
      <c r="E406" s="3"/>
    </row>
    <row r="407" spans="2:5" ht="18.75">
      <c r="B407" s="5"/>
      <c r="C407" s="1"/>
      <c r="D407" s="1"/>
      <c r="E407" s="3"/>
    </row>
    <row r="408" spans="2:5" ht="18.75">
      <c r="B408" s="5"/>
      <c r="C408" s="1"/>
      <c r="D408" s="1"/>
      <c r="E408" s="3"/>
    </row>
    <row r="409" spans="2:5" ht="18.75">
      <c r="B409" s="5"/>
      <c r="C409" s="1"/>
      <c r="D409" s="1"/>
      <c r="E409" s="3"/>
    </row>
    <row r="410" spans="2:5" ht="18.75">
      <c r="B410" s="5"/>
      <c r="C410" s="1"/>
      <c r="D410" s="1"/>
      <c r="E410" s="3"/>
    </row>
    <row r="411" spans="2:5" ht="18.75">
      <c r="B411" s="5"/>
      <c r="C411" s="1"/>
      <c r="D411" s="1"/>
      <c r="E411" s="3"/>
    </row>
    <row r="412" spans="2:5" ht="18.75">
      <c r="B412" s="5"/>
      <c r="C412" s="1"/>
      <c r="D412" s="1"/>
      <c r="E412" s="3"/>
    </row>
    <row r="413" spans="2:5" ht="18.75">
      <c r="B413" s="5"/>
      <c r="C413" s="1"/>
      <c r="D413" s="1"/>
      <c r="E413" s="3"/>
    </row>
    <row r="414" spans="2:5" ht="18.75">
      <c r="B414" s="5"/>
      <c r="C414" s="1"/>
      <c r="D414" s="1"/>
      <c r="E414" s="3"/>
    </row>
    <row r="415" spans="2:5" ht="18.75">
      <c r="B415" s="5"/>
      <c r="C415" s="1"/>
      <c r="D415" s="1"/>
      <c r="E415" s="3"/>
    </row>
    <row r="416" spans="2:5" ht="18.75">
      <c r="B416" s="5"/>
      <c r="C416" s="1"/>
      <c r="D416" s="1"/>
      <c r="E416" s="3"/>
    </row>
    <row r="417" spans="2:5" ht="18.75">
      <c r="B417" s="5"/>
      <c r="C417" s="1"/>
      <c r="D417" s="1"/>
      <c r="E417" s="3"/>
    </row>
    <row r="418" spans="2:5" ht="18.75">
      <c r="B418" s="5"/>
      <c r="C418" s="1"/>
      <c r="D418" s="1"/>
      <c r="E418" s="3"/>
    </row>
    <row r="419" spans="2:5" ht="18.75">
      <c r="B419" s="5"/>
      <c r="C419" s="1"/>
      <c r="D419" s="1"/>
      <c r="E419" s="3"/>
    </row>
    <row r="420" spans="2:5" ht="18.75">
      <c r="B420" s="5"/>
      <c r="C420" s="1"/>
      <c r="D420" s="1"/>
      <c r="E420" s="3"/>
    </row>
    <row r="421" spans="2:5" ht="18.75">
      <c r="B421" s="5"/>
      <c r="C421" s="1"/>
      <c r="D421" s="1"/>
      <c r="E421" s="3"/>
    </row>
    <row r="422" spans="2:5" ht="18.75">
      <c r="B422" s="5"/>
      <c r="C422" s="1"/>
      <c r="D422" s="1"/>
      <c r="E422" s="3"/>
    </row>
    <row r="423" spans="2:5" ht="18.75">
      <c r="B423" s="5"/>
      <c r="C423" s="1"/>
      <c r="D423" s="1"/>
      <c r="E423" s="3"/>
    </row>
    <row r="424" spans="2:5" ht="18.75">
      <c r="B424" s="5"/>
      <c r="C424" s="1"/>
      <c r="D424" s="1"/>
      <c r="E424" s="3"/>
    </row>
    <row r="425" spans="2:5" ht="18.75">
      <c r="B425" s="5"/>
      <c r="C425" s="1"/>
      <c r="D425" s="1"/>
      <c r="E425" s="3"/>
    </row>
    <row r="426" spans="2:5" ht="18.75">
      <c r="B426" s="5"/>
      <c r="C426" s="1"/>
      <c r="D426" s="1"/>
      <c r="E426" s="3"/>
    </row>
    <row r="427" spans="2:5" ht="18.75">
      <c r="B427" s="5"/>
      <c r="C427" s="1"/>
      <c r="D427" s="1"/>
      <c r="E427" s="3"/>
    </row>
    <row r="428" spans="2:5" ht="18.75">
      <c r="B428" s="5"/>
      <c r="C428" s="1"/>
      <c r="D428" s="1"/>
      <c r="E428" s="3"/>
    </row>
    <row r="429" spans="2:5" ht="18.75">
      <c r="B429" s="5"/>
      <c r="C429" s="1"/>
      <c r="D429" s="1"/>
      <c r="E429" s="3"/>
    </row>
    <row r="430" spans="2:5" ht="18.75">
      <c r="B430" s="5"/>
      <c r="C430" s="1"/>
      <c r="D430" s="1"/>
      <c r="E430" s="3"/>
    </row>
    <row r="431" spans="2:5" ht="18.75">
      <c r="B431" s="5"/>
      <c r="C431" s="1"/>
      <c r="D431" s="1"/>
      <c r="E431" s="3"/>
    </row>
    <row r="432" spans="2:5" ht="18.75">
      <c r="B432" s="5"/>
      <c r="C432" s="1"/>
      <c r="D432" s="1"/>
      <c r="E432" s="3"/>
    </row>
    <row r="433" spans="2:5" ht="18.75">
      <c r="B433" s="5"/>
      <c r="C433" s="1"/>
      <c r="D433" s="1"/>
      <c r="E433" s="3"/>
    </row>
    <row r="434" spans="2:5" ht="18.75">
      <c r="B434" s="5"/>
      <c r="C434" s="1"/>
      <c r="D434" s="1"/>
      <c r="E434" s="3"/>
    </row>
    <row r="435" spans="2:5" ht="18.75">
      <c r="B435" s="5"/>
      <c r="C435" s="1"/>
      <c r="D435" s="1"/>
      <c r="E435" s="3"/>
    </row>
    <row r="436" spans="2:5" ht="18.75">
      <c r="B436" s="5"/>
      <c r="C436" s="1"/>
      <c r="D436" s="1"/>
      <c r="E436" s="3"/>
    </row>
    <row r="437" spans="2:5" ht="18.75">
      <c r="B437" s="5"/>
      <c r="C437" s="1"/>
      <c r="D437" s="1"/>
      <c r="E437" s="3"/>
    </row>
    <row r="438" spans="2:5" ht="18.75">
      <c r="B438" s="5"/>
      <c r="C438" s="1"/>
      <c r="D438" s="1"/>
      <c r="E438" s="3"/>
    </row>
    <row r="439" spans="2:5" ht="18.75">
      <c r="B439" s="5"/>
      <c r="C439" s="1"/>
      <c r="D439" s="1"/>
      <c r="E439" s="3"/>
    </row>
    <row r="440" spans="2:5" ht="18.75">
      <c r="B440" s="5"/>
      <c r="C440" s="1"/>
      <c r="D440" s="1"/>
      <c r="E440" s="3"/>
    </row>
    <row r="441" spans="2:5" ht="18.75">
      <c r="B441" s="5"/>
      <c r="C441" s="1"/>
      <c r="D441" s="1"/>
      <c r="E441" s="3"/>
    </row>
    <row r="442" spans="2:5" ht="18.75">
      <c r="B442" s="5"/>
      <c r="C442" s="1"/>
      <c r="D442" s="1"/>
      <c r="E442" s="3"/>
    </row>
    <row r="443" spans="2:5" ht="18.75">
      <c r="B443" s="5"/>
      <c r="C443" s="1"/>
      <c r="D443" s="1"/>
      <c r="E443" s="3"/>
    </row>
    <row r="444" spans="2:5" ht="18.75">
      <c r="B444" s="5"/>
      <c r="C444" s="1"/>
      <c r="D444" s="1"/>
      <c r="E444" s="3"/>
    </row>
    <row r="445" spans="2:5" ht="18.75">
      <c r="B445" s="5"/>
      <c r="C445" s="1"/>
      <c r="D445" s="1"/>
      <c r="E445" s="3"/>
    </row>
    <row r="446" spans="2:5" ht="18.75">
      <c r="B446" s="5"/>
      <c r="C446" s="1"/>
      <c r="D446" s="1"/>
      <c r="E446" s="3"/>
    </row>
    <row r="447" spans="2:5" ht="18.75">
      <c r="B447" s="5"/>
      <c r="C447" s="1"/>
      <c r="D447" s="1"/>
      <c r="E447" s="3"/>
    </row>
    <row r="448" spans="2:5" ht="18.75">
      <c r="B448" s="5"/>
      <c r="C448" s="1"/>
      <c r="D448" s="1"/>
      <c r="E448" s="3"/>
    </row>
    <row r="449" spans="2:5" ht="18.75">
      <c r="B449" s="5"/>
      <c r="C449" s="1"/>
      <c r="D449" s="1"/>
      <c r="E449" s="3"/>
    </row>
    <row r="450" spans="2:5" ht="18.75">
      <c r="B450" s="5"/>
      <c r="C450" s="1"/>
      <c r="D450" s="1"/>
      <c r="E450" s="3"/>
    </row>
    <row r="451" spans="2:5" ht="18.75">
      <c r="B451" s="5"/>
      <c r="C451" s="1"/>
      <c r="D451" s="1"/>
      <c r="E451" s="3"/>
    </row>
    <row r="452" spans="2:5" ht="18.75">
      <c r="B452" s="5"/>
      <c r="C452" s="1"/>
      <c r="D452" s="1"/>
      <c r="E452" s="3"/>
    </row>
    <row r="453" spans="2:5" ht="18.75">
      <c r="B453" s="5"/>
      <c r="C453" s="1"/>
      <c r="D453" s="1"/>
      <c r="E453" s="3"/>
    </row>
    <row r="454" spans="2:5" ht="18.75">
      <c r="B454" s="5"/>
      <c r="C454" s="1"/>
      <c r="D454" s="1"/>
      <c r="E454" s="3"/>
    </row>
    <row r="455" spans="2:5" ht="18.75">
      <c r="B455" s="5"/>
      <c r="C455" s="1"/>
      <c r="D455" s="1"/>
      <c r="E455" s="3"/>
    </row>
    <row r="456" spans="2:5" ht="18.75">
      <c r="B456" s="5"/>
      <c r="C456" s="1"/>
      <c r="D456" s="1"/>
      <c r="E456" s="3"/>
    </row>
    <row r="457" spans="2:5" ht="18.75">
      <c r="B457" s="5"/>
      <c r="C457" s="1"/>
      <c r="D457" s="1"/>
      <c r="E457" s="3"/>
    </row>
    <row r="458" spans="2:5" ht="18.75">
      <c r="B458" s="5"/>
      <c r="C458" s="1"/>
      <c r="D458" s="1"/>
      <c r="E458" s="3"/>
    </row>
    <row r="459" spans="2:5" ht="18.75">
      <c r="B459" s="5"/>
      <c r="C459" s="1"/>
      <c r="D459" s="1"/>
      <c r="E459" s="3"/>
    </row>
    <row r="460" spans="2:5" ht="18.75">
      <c r="B460" s="5"/>
      <c r="C460" s="1"/>
      <c r="D460" s="1"/>
      <c r="E460" s="3"/>
    </row>
    <row r="461" spans="2:5" ht="18.75">
      <c r="B461" s="5"/>
      <c r="C461" s="1"/>
      <c r="D461" s="1"/>
      <c r="E461" s="3"/>
    </row>
    <row r="462" spans="2:5" ht="18.75">
      <c r="B462" s="5"/>
      <c r="C462" s="1"/>
      <c r="D462" s="1"/>
      <c r="E462" s="3"/>
    </row>
    <row r="463" spans="2:5" ht="18.75">
      <c r="B463" s="5"/>
      <c r="C463" s="1"/>
      <c r="D463" s="1"/>
      <c r="E463" s="3"/>
    </row>
    <row r="464" spans="2:5" ht="18.75">
      <c r="B464" s="5"/>
      <c r="C464" s="1"/>
      <c r="D464" s="1"/>
      <c r="E464" s="3"/>
    </row>
    <row r="465" spans="2:5" ht="18.75">
      <c r="B465" s="5"/>
      <c r="C465" s="1"/>
      <c r="D465" s="1"/>
      <c r="E465" s="3"/>
    </row>
    <row r="466" spans="2:5" ht="18.75">
      <c r="B466" s="5"/>
      <c r="C466" s="1"/>
      <c r="D466" s="1"/>
      <c r="E466" s="3"/>
    </row>
    <row r="467" spans="2:5" ht="18.75">
      <c r="B467" s="5"/>
      <c r="C467" s="1"/>
      <c r="D467" s="1"/>
      <c r="E467" s="3"/>
    </row>
    <row r="468" spans="2:5" ht="18.75">
      <c r="B468" s="5"/>
      <c r="C468" s="1"/>
      <c r="D468" s="1"/>
      <c r="E468" s="3"/>
    </row>
    <row r="469" spans="2:5" ht="18.75">
      <c r="B469" s="5"/>
      <c r="C469" s="1"/>
      <c r="D469" s="1"/>
      <c r="E469" s="3"/>
    </row>
    <row r="470" spans="2:5" ht="18.75">
      <c r="B470" s="5"/>
      <c r="C470" s="1"/>
      <c r="D470" s="1"/>
      <c r="E470" s="3"/>
    </row>
    <row r="471" spans="2:5" ht="18.75">
      <c r="B471" s="5"/>
      <c r="C471" s="1"/>
      <c r="D471" s="1"/>
      <c r="E471" s="3"/>
    </row>
    <row r="472" spans="2:5" ht="18.75">
      <c r="B472" s="5"/>
      <c r="C472" s="1"/>
      <c r="D472" s="1"/>
      <c r="E472" s="3"/>
    </row>
    <row r="473" spans="2:5" ht="18.75">
      <c r="B473" s="5"/>
      <c r="C473" s="1"/>
      <c r="D473" s="1"/>
      <c r="E473" s="3"/>
    </row>
    <row r="474" spans="2:5" ht="18.75">
      <c r="B474" s="5"/>
      <c r="C474" s="1"/>
      <c r="D474" s="1"/>
      <c r="E474" s="3"/>
    </row>
    <row r="475" spans="2:5" ht="18.75">
      <c r="B475" s="5"/>
      <c r="C475" s="1"/>
      <c r="D475" s="1"/>
      <c r="E475" s="3"/>
    </row>
    <row r="476" spans="2:5" ht="18.75">
      <c r="B476" s="5"/>
      <c r="C476" s="1"/>
      <c r="D476" s="1"/>
      <c r="E476" s="3"/>
    </row>
    <row r="477" spans="2:5" ht="18.75">
      <c r="B477" s="5"/>
      <c r="C477" s="1"/>
      <c r="D477" s="1"/>
      <c r="E477" s="3"/>
    </row>
    <row r="478" spans="2:5" ht="18.75">
      <c r="B478" s="5"/>
      <c r="C478" s="1"/>
      <c r="D478" s="1"/>
      <c r="E478" s="3"/>
    </row>
    <row r="479" spans="2:5" ht="18.75">
      <c r="B479" s="5"/>
      <c r="C479" s="1"/>
      <c r="D479" s="1"/>
      <c r="E479" s="3"/>
    </row>
    <row r="480" spans="2:5" ht="18.75">
      <c r="B480" s="5"/>
      <c r="C480" s="1"/>
      <c r="D480" s="1"/>
      <c r="E480" s="3"/>
    </row>
    <row r="481" spans="2:5" ht="18.75">
      <c r="B481" s="5"/>
      <c r="C481" s="1"/>
      <c r="D481" s="1"/>
      <c r="E481" s="3"/>
    </row>
    <row r="482" spans="2:5" ht="18.75">
      <c r="B482" s="5"/>
      <c r="C482" s="1"/>
      <c r="D482" s="1"/>
      <c r="E482" s="3"/>
    </row>
    <row r="483" spans="2:5" ht="18.75">
      <c r="B483" s="5"/>
      <c r="C483" s="1"/>
      <c r="D483" s="1"/>
      <c r="E483" s="3"/>
    </row>
    <row r="484" spans="2:5" ht="18.75">
      <c r="B484" s="5"/>
      <c r="C484" s="1"/>
      <c r="D484" s="1"/>
      <c r="E484" s="3"/>
    </row>
    <row r="485" spans="2:5" ht="18.75">
      <c r="B485" s="5"/>
      <c r="C485" s="1"/>
      <c r="D485" s="1"/>
      <c r="E485" s="3"/>
    </row>
    <row r="486" spans="2:5" ht="18.75">
      <c r="B486" s="5"/>
      <c r="C486" s="1"/>
      <c r="D486" s="1"/>
      <c r="E486" s="3"/>
    </row>
    <row r="487" spans="2:5" ht="18.75">
      <c r="B487" s="5"/>
      <c r="C487" s="1"/>
      <c r="D487" s="1"/>
      <c r="E487" s="3"/>
    </row>
    <row r="488" spans="2:5" ht="18.75">
      <c r="B488" s="5"/>
      <c r="C488" s="1"/>
      <c r="D488" s="1"/>
      <c r="E488" s="3"/>
    </row>
    <row r="489" spans="2:5" ht="18.75">
      <c r="B489" s="5"/>
      <c r="C489" s="1"/>
      <c r="D489" s="1"/>
      <c r="E489" s="3"/>
    </row>
    <row r="490" spans="2:5" ht="18.75">
      <c r="B490" s="5"/>
      <c r="C490" s="1"/>
      <c r="D490" s="1"/>
      <c r="E490" s="3"/>
    </row>
    <row r="491" spans="2:5" ht="18.75">
      <c r="B491" s="5"/>
      <c r="C491" s="1"/>
      <c r="D491" s="1"/>
      <c r="E491" s="3"/>
    </row>
    <row r="492" spans="2:5" ht="18.75">
      <c r="B492" s="5"/>
      <c r="C492" s="1"/>
      <c r="D492" s="1"/>
      <c r="E492" s="3"/>
    </row>
    <row r="493" spans="2:5" ht="18.75">
      <c r="B493" s="5"/>
      <c r="C493" s="1"/>
      <c r="D493" s="1"/>
      <c r="E493" s="3"/>
    </row>
    <row r="494" spans="2:5" ht="18.75">
      <c r="B494" s="5"/>
      <c r="C494" s="1"/>
      <c r="D494" s="1"/>
      <c r="E494" s="3"/>
    </row>
    <row r="495" spans="2:5" ht="18.75">
      <c r="B495" s="5"/>
      <c r="C495" s="1"/>
      <c r="D495" s="1"/>
      <c r="E495" s="3"/>
    </row>
    <row r="496" spans="2:5" ht="18.75">
      <c r="B496" s="5"/>
      <c r="C496" s="1"/>
      <c r="D496" s="1"/>
      <c r="E496" s="3"/>
    </row>
    <row r="497" spans="2:5" ht="18.75">
      <c r="B497" s="5"/>
      <c r="C497" s="1"/>
      <c r="D497" s="1"/>
      <c r="E497" s="3"/>
    </row>
    <row r="498" spans="2:5" ht="18.75">
      <c r="B498" s="5"/>
      <c r="C498" s="1"/>
      <c r="D498" s="1"/>
      <c r="E498" s="3"/>
    </row>
    <row r="499" spans="2:5" ht="18.75">
      <c r="B499" s="5"/>
      <c r="C499" s="1"/>
      <c r="D499" s="1"/>
      <c r="E499" s="3"/>
    </row>
    <row r="500" spans="2:5" ht="18.75">
      <c r="B500" s="5"/>
      <c r="C500" s="1"/>
      <c r="D500" s="1"/>
      <c r="E500" s="3"/>
    </row>
    <row r="501" spans="2:5" ht="18.75">
      <c r="B501" s="5"/>
      <c r="C501" s="1"/>
      <c r="D501" s="1"/>
      <c r="E501" s="3"/>
    </row>
    <row r="502" spans="2:5" ht="18.75">
      <c r="B502" s="5"/>
      <c r="C502" s="1"/>
      <c r="D502" s="1"/>
      <c r="E502" s="3"/>
    </row>
    <row r="503" spans="2:5" ht="18.75">
      <c r="B503" s="5"/>
      <c r="C503" s="1"/>
      <c r="D503" s="1"/>
      <c r="E503" s="3"/>
    </row>
    <row r="504" spans="2:5" ht="18.75">
      <c r="B504" s="5"/>
      <c r="C504" s="1"/>
      <c r="D504" s="1"/>
      <c r="E504" s="3"/>
    </row>
    <row r="505" spans="2:5" ht="18.75">
      <c r="B505" s="5"/>
      <c r="C505" s="1"/>
      <c r="D505" s="1"/>
      <c r="E505" s="3"/>
    </row>
    <row r="506" spans="2:5" ht="18.75">
      <c r="B506" s="5"/>
      <c r="C506" s="1"/>
      <c r="D506" s="1"/>
      <c r="E506" s="3"/>
    </row>
    <row r="507" spans="2:5" ht="18.75">
      <c r="B507" s="5"/>
      <c r="C507" s="1"/>
      <c r="D507" s="1"/>
      <c r="E507" s="3"/>
    </row>
    <row r="508" spans="2:5" ht="18.75">
      <c r="B508" s="5"/>
      <c r="C508" s="1"/>
      <c r="D508" s="1"/>
      <c r="E508" s="3"/>
    </row>
    <row r="509" spans="2:5" ht="18.75">
      <c r="B509" s="5"/>
      <c r="C509" s="1"/>
      <c r="D509" s="1"/>
      <c r="E509" s="2"/>
    </row>
    <row r="510" spans="2:5" ht="18.75">
      <c r="B510" s="5"/>
      <c r="C510" s="1"/>
      <c r="D510" s="1"/>
      <c r="E510" s="2"/>
    </row>
    <row r="511" spans="2:5" ht="18.75">
      <c r="B511" s="5"/>
      <c r="C511" s="1"/>
      <c r="D511" s="1"/>
      <c r="E511" s="2"/>
    </row>
    <row r="512" spans="2:5" ht="18.75">
      <c r="B512" s="5"/>
      <c r="C512" s="1"/>
      <c r="D512" s="1"/>
      <c r="E512" s="2"/>
    </row>
    <row r="513" spans="2:5" ht="18.75">
      <c r="B513" s="5"/>
      <c r="C513" s="1"/>
      <c r="D513" s="1"/>
      <c r="E513" s="2"/>
    </row>
    <row r="514" spans="2:5" ht="18.75">
      <c r="B514" s="5"/>
      <c r="C514" s="1"/>
      <c r="D514" s="1"/>
      <c r="E514" s="2"/>
    </row>
    <row r="515" spans="2:5" ht="18.75">
      <c r="B515" s="5"/>
      <c r="C515" s="1"/>
      <c r="D515" s="1"/>
      <c r="E515" s="2"/>
    </row>
    <row r="516" spans="2:5" ht="18.75">
      <c r="B516" s="5"/>
      <c r="C516" s="1"/>
      <c r="D516" s="1"/>
      <c r="E516" s="2"/>
    </row>
    <row r="517" spans="2:5" ht="18.75">
      <c r="B517" s="5"/>
      <c r="C517" s="1"/>
      <c r="D517" s="1"/>
      <c r="E517" s="2"/>
    </row>
    <row r="518" spans="2:5" ht="18.75">
      <c r="B518" s="5"/>
      <c r="C518" s="1"/>
      <c r="D518" s="1"/>
      <c r="E518" s="2"/>
    </row>
    <row r="519" spans="2:5" ht="18.75">
      <c r="B519" s="5"/>
      <c r="C519" s="1"/>
      <c r="D519" s="1"/>
      <c r="E519" s="2"/>
    </row>
    <row r="520" spans="2:5" ht="18.75">
      <c r="B520" s="5"/>
      <c r="C520" s="1"/>
      <c r="D520" s="1"/>
      <c r="E520" s="2"/>
    </row>
    <row r="521" spans="2:5" ht="18.75">
      <c r="B521" s="5"/>
      <c r="C521" s="1"/>
      <c r="D521" s="1"/>
      <c r="E521" s="2"/>
    </row>
    <row r="522" spans="2:5" ht="18.75">
      <c r="B522" s="5"/>
      <c r="C522" s="1"/>
      <c r="D522" s="1"/>
      <c r="E522" s="2"/>
    </row>
    <row r="523" spans="2:5" ht="18.75">
      <c r="B523" s="5"/>
      <c r="C523" s="1"/>
      <c r="D523" s="1"/>
      <c r="E523" s="2"/>
    </row>
    <row r="524" spans="2:5" ht="18.75">
      <c r="B524" s="5"/>
      <c r="C524" s="1"/>
      <c r="D524" s="1"/>
      <c r="E524" s="2"/>
    </row>
    <row r="525" spans="2:5" ht="18.75">
      <c r="B525" s="5"/>
      <c r="C525" s="1"/>
      <c r="D525" s="1"/>
      <c r="E525" s="2"/>
    </row>
    <row r="526" spans="2:5" ht="18.75">
      <c r="B526" s="5"/>
      <c r="C526" s="1"/>
      <c r="D526" s="1"/>
      <c r="E526" s="2"/>
    </row>
    <row r="527" spans="2:5" ht="18.75">
      <c r="B527" s="5"/>
      <c r="C527" s="1"/>
      <c r="D527" s="1"/>
      <c r="E527" s="2"/>
    </row>
    <row r="528" spans="2:5" ht="18.75">
      <c r="B528" s="5"/>
      <c r="C528" s="1"/>
      <c r="D528" s="1"/>
      <c r="E528" s="2"/>
    </row>
    <row r="529" spans="2:5" ht="18.75">
      <c r="B529" s="5"/>
      <c r="C529" s="1"/>
      <c r="D529" s="1"/>
      <c r="E529" s="2"/>
    </row>
    <row r="530" spans="2:5" ht="18.75">
      <c r="B530" s="5"/>
      <c r="C530" s="1"/>
      <c r="D530" s="1"/>
      <c r="E530" s="2"/>
    </row>
    <row r="531" spans="2:5" ht="18.75">
      <c r="B531" s="5"/>
      <c r="C531" s="1"/>
      <c r="D531" s="1"/>
      <c r="E531" s="2"/>
    </row>
    <row r="532" spans="2:5" ht="18.75">
      <c r="B532" s="5"/>
      <c r="C532" s="1"/>
      <c r="D532" s="1"/>
      <c r="E532" s="2"/>
    </row>
    <row r="533" spans="2:5" ht="18.75">
      <c r="B533" s="5"/>
      <c r="C533" s="1"/>
      <c r="D533" s="1"/>
      <c r="E533" s="2"/>
    </row>
    <row r="534" spans="2:5" ht="18.75">
      <c r="B534" s="5"/>
      <c r="C534" s="1"/>
      <c r="D534" s="1"/>
      <c r="E534" s="2"/>
    </row>
    <row r="535" spans="2:5" ht="18.75">
      <c r="B535" s="5"/>
      <c r="C535" s="1"/>
      <c r="D535" s="1"/>
      <c r="E535" s="2"/>
    </row>
    <row r="536" spans="2:5" ht="18.75">
      <c r="B536" s="5"/>
      <c r="C536" s="1"/>
      <c r="D536" s="1"/>
      <c r="E536" s="2"/>
    </row>
    <row r="537" spans="2:5" ht="18.75">
      <c r="B537" s="5"/>
      <c r="C537" s="1"/>
      <c r="D537" s="1"/>
      <c r="E537" s="2"/>
    </row>
    <row r="538" spans="2:5" ht="18.75">
      <c r="B538" s="5"/>
      <c r="C538" s="1"/>
      <c r="D538" s="1"/>
      <c r="E538" s="2"/>
    </row>
    <row r="539" spans="2:5" ht="18.75">
      <c r="B539" s="5"/>
      <c r="C539" s="1"/>
      <c r="D539" s="1"/>
      <c r="E539" s="2"/>
    </row>
    <row r="540" spans="2:5" ht="18.75">
      <c r="B540" s="5"/>
      <c r="C540" s="1"/>
      <c r="D540" s="1"/>
      <c r="E540" s="2"/>
    </row>
    <row r="541" spans="2:5" ht="18.75">
      <c r="B541" s="5"/>
      <c r="C541" s="1"/>
      <c r="D541" s="1"/>
      <c r="E541" s="2"/>
    </row>
    <row r="542" spans="2:5" ht="18.75">
      <c r="B542" s="5"/>
      <c r="C542" s="1"/>
      <c r="D542" s="1"/>
      <c r="E542" s="2"/>
    </row>
    <row r="543" spans="2:5" ht="18.75">
      <c r="B543" s="5"/>
      <c r="C543" s="1"/>
      <c r="D543" s="1"/>
      <c r="E543" s="2"/>
    </row>
    <row r="544" spans="2:5" ht="18.75">
      <c r="B544" s="5"/>
      <c r="C544" s="1"/>
      <c r="D544" s="1"/>
      <c r="E544" s="2"/>
    </row>
    <row r="545" spans="2:5" ht="18.75">
      <c r="B545" s="5"/>
      <c r="C545" s="1"/>
      <c r="D545" s="1"/>
      <c r="E545" s="2"/>
    </row>
    <row r="546" spans="2:5" ht="18.75">
      <c r="B546" s="5"/>
      <c r="C546" s="1"/>
      <c r="D546" s="1"/>
      <c r="E546" s="2"/>
    </row>
    <row r="547" spans="2:5" ht="18.75">
      <c r="B547" s="5"/>
      <c r="C547" s="1"/>
      <c r="D547" s="1"/>
      <c r="E547" s="2"/>
    </row>
    <row r="548" spans="2:5" ht="18.75">
      <c r="B548" s="5"/>
      <c r="C548" s="1"/>
      <c r="D548" s="1"/>
      <c r="E548" s="2"/>
    </row>
    <row r="549" spans="2:5" ht="18.75">
      <c r="B549" s="5"/>
      <c r="C549" s="1"/>
      <c r="D549" s="1"/>
      <c r="E549" s="2"/>
    </row>
    <row r="550" spans="2:5" ht="18.75">
      <c r="B550" s="5"/>
      <c r="C550" s="1"/>
      <c r="D550" s="1"/>
      <c r="E550" s="2"/>
    </row>
    <row r="551" spans="2:5" ht="18.75">
      <c r="B551" s="5"/>
      <c r="C551" s="1"/>
      <c r="D551" s="1"/>
      <c r="E551" s="2"/>
    </row>
    <row r="552" spans="2:5" ht="18.75">
      <c r="B552" s="5"/>
      <c r="C552" s="1"/>
      <c r="D552" s="1"/>
      <c r="E552" s="2"/>
    </row>
    <row r="553" spans="2:5" ht="18.75">
      <c r="B553" s="5"/>
      <c r="C553" s="1"/>
      <c r="D553" s="1"/>
      <c r="E553" s="2"/>
    </row>
    <row r="554" spans="2:5" ht="18.75">
      <c r="B554" s="5"/>
      <c r="C554" s="1"/>
      <c r="D554" s="1"/>
      <c r="E554" s="2"/>
    </row>
    <row r="555" spans="2:5" ht="18.75">
      <c r="B555" s="5"/>
      <c r="C555" s="1"/>
      <c r="D555" s="1"/>
      <c r="E555" s="2"/>
    </row>
    <row r="556" spans="2:5" ht="18.75">
      <c r="B556" s="5"/>
      <c r="C556" s="1"/>
      <c r="D556" s="1"/>
      <c r="E556" s="2"/>
    </row>
    <row r="557" spans="2:5" ht="18.75">
      <c r="B557" s="5"/>
      <c r="C557" s="1"/>
      <c r="D557" s="1"/>
      <c r="E557" s="2"/>
    </row>
    <row r="558" spans="2:5" ht="18.75">
      <c r="B558" s="5"/>
      <c r="C558" s="1"/>
      <c r="D558" s="1"/>
      <c r="E558" s="2"/>
    </row>
    <row r="559" spans="2:5" ht="18.75">
      <c r="B559" s="5"/>
      <c r="C559" s="1"/>
      <c r="D559" s="1"/>
      <c r="E559" s="2"/>
    </row>
    <row r="560" spans="2:5" ht="18.75">
      <c r="B560" s="5"/>
      <c r="C560" s="1"/>
      <c r="D560" s="1"/>
      <c r="E560" s="2"/>
    </row>
    <row r="561" spans="2:5" ht="18.75">
      <c r="B561" s="5"/>
      <c r="C561" s="1"/>
      <c r="D561" s="1"/>
      <c r="E561" s="2"/>
    </row>
    <row r="562" spans="2:5" ht="18.75">
      <c r="B562" s="5"/>
      <c r="C562" s="1"/>
      <c r="D562" s="1"/>
      <c r="E562" s="2"/>
    </row>
    <row r="563" spans="2:5" ht="18.75">
      <c r="B563" s="5"/>
      <c r="C563" s="1"/>
      <c r="D563" s="1"/>
      <c r="E563" s="2"/>
    </row>
    <row r="564" spans="2:5" ht="18.75">
      <c r="B564" s="5"/>
      <c r="C564" s="1"/>
      <c r="D564" s="1"/>
      <c r="E564" s="2"/>
    </row>
    <row r="565" spans="2:5" ht="18.75">
      <c r="B565" s="5"/>
      <c r="C565" s="1"/>
      <c r="D565" s="1"/>
      <c r="E565" s="2"/>
    </row>
    <row r="566" spans="2:5" ht="18.75">
      <c r="B566" s="5"/>
      <c r="C566" s="1"/>
      <c r="D566" s="1"/>
      <c r="E566" s="2"/>
    </row>
    <row r="567" spans="2:5" ht="18.75">
      <c r="B567" s="5"/>
      <c r="C567" s="1"/>
      <c r="D567" s="1"/>
      <c r="E567" s="2"/>
    </row>
    <row r="568" spans="2:5" ht="18.75">
      <c r="B568" s="5"/>
      <c r="C568" s="1"/>
      <c r="D568" s="1"/>
      <c r="E568" s="2"/>
    </row>
    <row r="569" spans="2:5" ht="18.75">
      <c r="B569" s="5"/>
      <c r="C569" s="1"/>
      <c r="D569" s="1"/>
      <c r="E569" s="2"/>
    </row>
    <row r="570" spans="2:5" ht="18.75">
      <c r="B570" s="5"/>
      <c r="C570" s="1"/>
      <c r="D570" s="1"/>
      <c r="E570" s="2"/>
    </row>
    <row r="571" spans="2:5" ht="18.75">
      <c r="B571" s="5"/>
      <c r="C571" s="1"/>
      <c r="D571" s="1"/>
      <c r="E571" s="2"/>
    </row>
    <row r="572" spans="2:5" ht="18.75">
      <c r="B572" s="5"/>
      <c r="C572" s="1"/>
      <c r="D572" s="1"/>
      <c r="E572" s="2"/>
    </row>
    <row r="573" spans="2:5" ht="18.75">
      <c r="B573" s="5"/>
      <c r="C573" s="1"/>
      <c r="D573" s="1"/>
      <c r="E573" s="2"/>
    </row>
    <row r="574" spans="2:5" ht="18.75">
      <c r="B574" s="5"/>
      <c r="C574" s="1"/>
      <c r="D574" s="1"/>
      <c r="E574" s="2"/>
    </row>
    <row r="575" spans="2:5" ht="18.75">
      <c r="B575" s="5"/>
      <c r="C575" s="1"/>
      <c r="D575" s="1"/>
      <c r="E575" s="2"/>
    </row>
    <row r="576" spans="2:5" ht="18.75">
      <c r="B576" s="5"/>
      <c r="C576" s="1"/>
      <c r="D576" s="1"/>
      <c r="E576" s="2"/>
    </row>
    <row r="577" spans="2:5" ht="18.75">
      <c r="B577" s="5"/>
      <c r="C577" s="1"/>
      <c r="D577" s="1"/>
      <c r="E577" s="2"/>
    </row>
    <row r="578" spans="2:5" ht="18.75">
      <c r="B578" s="5"/>
      <c r="C578" s="1"/>
      <c r="D578" s="1"/>
      <c r="E578" s="2"/>
    </row>
    <row r="579" spans="2:5" ht="18.75">
      <c r="B579" s="5"/>
      <c r="C579" s="1"/>
      <c r="D579" s="1"/>
      <c r="E579" s="2"/>
    </row>
    <row r="580" spans="2:5" ht="18.75">
      <c r="B580" s="5"/>
      <c r="C580" s="1"/>
      <c r="D580" s="1"/>
      <c r="E580" s="2"/>
    </row>
    <row r="581" spans="2:5" ht="18.75">
      <c r="B581" s="5"/>
      <c r="C581" s="1"/>
      <c r="D581" s="1"/>
      <c r="E581" s="2"/>
    </row>
    <row r="582" spans="2:5" ht="18.75">
      <c r="B582" s="5"/>
      <c r="C582" s="1"/>
      <c r="D582" s="1"/>
      <c r="E582" s="2"/>
    </row>
    <row r="583" spans="2:5" ht="18.75">
      <c r="B583" s="5"/>
      <c r="C583" s="1"/>
      <c r="D583" s="1"/>
      <c r="E583" s="2"/>
    </row>
    <row r="584" spans="2:5" ht="18.75">
      <c r="B584" s="5"/>
      <c r="C584" s="1"/>
      <c r="D584" s="1"/>
      <c r="E584" s="2"/>
    </row>
    <row r="585" spans="2:5" ht="18.75">
      <c r="B585" s="5"/>
      <c r="C585" s="1"/>
      <c r="D585" s="1"/>
      <c r="E585" s="2"/>
    </row>
    <row r="586" spans="2:5" ht="18.75">
      <c r="B586" s="5"/>
      <c r="C586" s="1"/>
      <c r="D586" s="1"/>
      <c r="E586" s="2"/>
    </row>
    <row r="587" spans="2:5" ht="18.75">
      <c r="B587" s="5"/>
      <c r="C587" s="1"/>
      <c r="D587" s="1"/>
      <c r="E587" s="2"/>
    </row>
    <row r="588" spans="2:5" ht="18.75">
      <c r="B588" s="5"/>
      <c r="C588" s="1"/>
      <c r="D588" s="1"/>
      <c r="E588" s="2"/>
    </row>
    <row r="589" spans="2:5" ht="18.75">
      <c r="B589" s="5"/>
      <c r="C589" s="1"/>
      <c r="D589" s="1"/>
      <c r="E589" s="2"/>
    </row>
    <row r="590" spans="2:5" ht="18.75">
      <c r="B590" s="5"/>
      <c r="C590" s="1"/>
      <c r="D590" s="1"/>
      <c r="E590" s="2"/>
    </row>
    <row r="591" spans="2:5" ht="18.75">
      <c r="B591" s="5"/>
      <c r="C591" s="1"/>
      <c r="D591" s="1"/>
      <c r="E591" s="2"/>
    </row>
    <row r="592" spans="2:5" ht="18.75">
      <c r="B592" s="5"/>
      <c r="C592" s="1"/>
      <c r="D592" s="1"/>
      <c r="E592" s="2"/>
    </row>
    <row r="593" spans="2:5" ht="18.75">
      <c r="B593" s="5"/>
      <c r="C593" s="1"/>
      <c r="D593" s="1"/>
      <c r="E593" s="2"/>
    </row>
    <row r="594" spans="2:5" ht="18.75">
      <c r="B594" s="5"/>
      <c r="C594" s="1"/>
      <c r="D594" s="1"/>
      <c r="E594" s="2"/>
    </row>
    <row r="595" spans="2:5" ht="18.75">
      <c r="B595" s="5"/>
      <c r="C595" s="1"/>
      <c r="D595" s="1"/>
      <c r="E595" s="2"/>
    </row>
    <row r="596" spans="2:5" ht="18.75">
      <c r="B596" s="5"/>
      <c r="C596" s="1"/>
      <c r="D596" s="1"/>
      <c r="E596" s="2"/>
    </row>
    <row r="597" spans="2:5" ht="18.75">
      <c r="B597" s="5"/>
      <c r="C597" s="1"/>
      <c r="D597" s="1"/>
      <c r="E597" s="2"/>
    </row>
    <row r="598" spans="2:5" ht="18.75">
      <c r="B598" s="5"/>
      <c r="C598" s="1"/>
      <c r="D598" s="1"/>
      <c r="E598" s="2"/>
    </row>
    <row r="599" spans="2:5" ht="18.75">
      <c r="B599" s="5"/>
      <c r="C599" s="1"/>
      <c r="D599" s="1"/>
      <c r="E599" s="2"/>
    </row>
    <row r="600" spans="2:5" ht="18.75">
      <c r="B600" s="5"/>
      <c r="C600" s="1"/>
      <c r="D600" s="1"/>
      <c r="E600" s="2"/>
    </row>
    <row r="601" spans="2:5" ht="18.75">
      <c r="B601" s="5"/>
      <c r="C601" s="1"/>
      <c r="D601" s="1"/>
      <c r="E601" s="2"/>
    </row>
    <row r="602" spans="2:5" ht="18.75">
      <c r="B602" s="5"/>
      <c r="C602" s="1"/>
      <c r="D602" s="1"/>
      <c r="E602" s="2"/>
    </row>
    <row r="603" spans="2:5" ht="18.75">
      <c r="B603" s="5"/>
      <c r="C603" s="1"/>
      <c r="D603" s="1"/>
      <c r="E603" s="2"/>
    </row>
    <row r="604" spans="2:5" ht="18.75">
      <c r="B604" s="5"/>
      <c r="C604" s="1"/>
      <c r="D604" s="1"/>
      <c r="E604" s="2"/>
    </row>
    <row r="605" spans="2:5" ht="18.75">
      <c r="B605" s="5"/>
      <c r="C605" s="1"/>
      <c r="D605" s="1"/>
      <c r="E605" s="2"/>
    </row>
    <row r="606" spans="2:5" ht="18.75">
      <c r="B606" s="5"/>
      <c r="C606" s="1"/>
      <c r="D606" s="1"/>
      <c r="E606" s="2"/>
    </row>
    <row r="607" spans="2:5" ht="18.75">
      <c r="B607" s="5"/>
      <c r="C607" s="1"/>
      <c r="D607" s="1"/>
      <c r="E607" s="2"/>
    </row>
    <row r="608" spans="2:5" ht="18.75">
      <c r="B608" s="5"/>
      <c r="C608" s="1"/>
      <c r="D608" s="1"/>
      <c r="E608" s="2"/>
    </row>
    <row r="609" spans="2:5" ht="18.75">
      <c r="B609" s="5"/>
      <c r="C609" s="1"/>
      <c r="D609" s="1"/>
      <c r="E609" s="2"/>
    </row>
    <row r="610" spans="2:5" ht="18.75">
      <c r="B610" s="5"/>
      <c r="C610" s="1"/>
      <c r="D610" s="1"/>
      <c r="E610" s="2"/>
    </row>
    <row r="611" spans="2:5" ht="18.75">
      <c r="B611" s="5"/>
      <c r="C611" s="1"/>
      <c r="D611" s="1"/>
      <c r="E611" s="2"/>
    </row>
    <row r="612" spans="2:5" ht="18.75">
      <c r="B612" s="5"/>
      <c r="C612" s="1"/>
      <c r="D612" s="1"/>
      <c r="E612" s="2"/>
    </row>
    <row r="613" spans="2:5" ht="18.75">
      <c r="B613" s="5"/>
      <c r="C613" s="1"/>
      <c r="D613" s="1"/>
      <c r="E613" s="2"/>
    </row>
    <row r="614" spans="2:5" ht="18.75">
      <c r="B614" s="5"/>
      <c r="C614" s="1"/>
      <c r="D614" s="1"/>
      <c r="E614" s="2"/>
    </row>
    <row r="615" spans="2:5" ht="18.75">
      <c r="B615" s="5"/>
      <c r="C615" s="1"/>
      <c r="D615" s="1"/>
      <c r="E615" s="2"/>
    </row>
    <row r="616" spans="2:5" ht="18.75">
      <c r="B616" s="5"/>
      <c r="C616" s="1"/>
      <c r="D616" s="1"/>
      <c r="E616" s="2"/>
    </row>
    <row r="617" spans="2:5" ht="18.75">
      <c r="B617" s="5"/>
      <c r="C617" s="1"/>
      <c r="D617" s="1"/>
      <c r="E617" s="2"/>
    </row>
    <row r="618" spans="2:5" ht="18.75">
      <c r="B618" s="5"/>
      <c r="C618" s="1"/>
      <c r="D618" s="1"/>
      <c r="E618" s="2"/>
    </row>
    <row r="619" spans="2:5" ht="18.75">
      <c r="B619" s="5"/>
      <c r="C619" s="1"/>
      <c r="D619" s="1"/>
      <c r="E619" s="2"/>
    </row>
    <row r="620" spans="2:5" ht="18.75">
      <c r="B620" s="5"/>
      <c r="C620" s="1"/>
      <c r="D620" s="1"/>
      <c r="E620" s="2"/>
    </row>
    <row r="621" spans="2:5" ht="18.75">
      <c r="B621" s="5"/>
      <c r="C621" s="1"/>
      <c r="D621" s="1"/>
      <c r="E621" s="2"/>
    </row>
    <row r="622" spans="2:5" ht="18.75">
      <c r="B622" s="5"/>
      <c r="C622" s="1"/>
      <c r="D622" s="1"/>
      <c r="E622" s="2"/>
    </row>
    <row r="623" spans="2:5" ht="18.75">
      <c r="B623" s="5"/>
      <c r="C623" s="1"/>
      <c r="D623" s="1"/>
      <c r="E623" s="2"/>
    </row>
    <row r="624" spans="2:5" ht="18.75">
      <c r="B624" s="5"/>
      <c r="C624" s="1"/>
      <c r="D624" s="1"/>
      <c r="E624" s="2"/>
    </row>
    <row r="625" spans="2:5" ht="18.75">
      <c r="B625" s="5"/>
      <c r="C625" s="1"/>
      <c r="D625" s="1"/>
      <c r="E625" s="2"/>
    </row>
    <row r="626" spans="2:5" ht="18.75">
      <c r="B626" s="5"/>
      <c r="C626" s="1"/>
      <c r="D626" s="1"/>
      <c r="E626" s="2"/>
    </row>
    <row r="627" spans="2:5" ht="18.75">
      <c r="B627" s="5"/>
      <c r="C627" s="1"/>
      <c r="D627" s="1"/>
      <c r="E627" s="2"/>
    </row>
    <row r="628" spans="2:5" ht="18.75">
      <c r="B628" s="5"/>
      <c r="C628" s="1"/>
      <c r="D628" s="1"/>
      <c r="E628" s="2"/>
    </row>
    <row r="629" spans="2:5" ht="18.75">
      <c r="B629" s="5"/>
      <c r="C629" s="1"/>
      <c r="D629" s="1"/>
      <c r="E629" s="2"/>
    </row>
    <row r="630" spans="2:5" ht="18.75">
      <c r="B630" s="5"/>
      <c r="C630" s="1"/>
      <c r="D630" s="1"/>
      <c r="E630" s="2"/>
    </row>
    <row r="631" spans="2:5" ht="18.75">
      <c r="B631" s="5"/>
      <c r="C631" s="1"/>
      <c r="D631" s="1"/>
      <c r="E631" s="2"/>
    </row>
    <row r="632" spans="2:5" ht="18.75">
      <c r="B632" s="5"/>
      <c r="C632" s="1"/>
      <c r="D632" s="1"/>
      <c r="E632" s="2"/>
    </row>
    <row r="633" spans="2:5" ht="18.75">
      <c r="B633" s="5"/>
      <c r="C633" s="1"/>
      <c r="D633" s="1"/>
      <c r="E633" s="2"/>
    </row>
    <row r="634" spans="2:5" ht="18.75">
      <c r="B634" s="5"/>
      <c r="C634" s="1"/>
      <c r="D634" s="1"/>
      <c r="E634" s="2"/>
    </row>
    <row r="635" spans="2:5" ht="18.75">
      <c r="B635" s="5"/>
      <c r="C635" s="1"/>
      <c r="D635" s="1"/>
      <c r="E635" s="2"/>
    </row>
    <row r="636" spans="2:5" ht="18.75">
      <c r="B636" s="5"/>
      <c r="C636" s="1"/>
      <c r="D636" s="1"/>
      <c r="E636" s="2"/>
    </row>
    <row r="637" spans="2:5" ht="18.75">
      <c r="B637" s="5"/>
      <c r="C637" s="1"/>
      <c r="D637" s="1"/>
      <c r="E637" s="2"/>
    </row>
    <row r="638" spans="2:5" ht="18.75">
      <c r="B638" s="5"/>
      <c r="C638" s="1"/>
      <c r="D638" s="1"/>
      <c r="E638" s="2"/>
    </row>
    <row r="639" spans="2:5" ht="18.75">
      <c r="B639" s="5"/>
      <c r="C639" s="1"/>
      <c r="D639" s="1"/>
      <c r="E639" s="2"/>
    </row>
    <row r="640" spans="2:5" ht="18.75">
      <c r="B640" s="5"/>
      <c r="C640" s="1"/>
      <c r="D640" s="1"/>
      <c r="E640" s="2"/>
    </row>
    <row r="641" spans="2:5" ht="18.75">
      <c r="B641" s="5"/>
      <c r="C641" s="1"/>
      <c r="D641" s="1"/>
      <c r="E641" s="2"/>
    </row>
    <row r="642" spans="2:5" ht="18.75">
      <c r="B642" s="5"/>
      <c r="C642" s="1"/>
      <c r="D642" s="1"/>
      <c r="E642" s="2"/>
    </row>
    <row r="643" spans="2:5" ht="18.75">
      <c r="B643" s="5"/>
      <c r="C643" s="1"/>
      <c r="D643" s="1"/>
      <c r="E643" s="2"/>
    </row>
    <row r="644" spans="2:5" ht="18.75">
      <c r="B644" s="5"/>
      <c r="C644" s="1"/>
      <c r="D644" s="1"/>
      <c r="E644" s="2"/>
    </row>
    <row r="645" spans="2:5" ht="18.75">
      <c r="B645" s="5"/>
      <c r="C645" s="1"/>
      <c r="D645" s="1"/>
      <c r="E645" s="2"/>
    </row>
    <row r="646" spans="2:5" ht="18.75">
      <c r="B646" s="5"/>
      <c r="C646" s="1"/>
      <c r="D646" s="1"/>
      <c r="E646" s="2"/>
    </row>
    <row r="647" spans="2:5" ht="18.75">
      <c r="B647" s="5"/>
      <c r="C647" s="1"/>
      <c r="D647" s="1"/>
      <c r="E647" s="2"/>
    </row>
    <row r="648" spans="2:5" ht="18.75">
      <c r="B648" s="5"/>
      <c r="C648" s="1"/>
      <c r="D648" s="1"/>
      <c r="E648" s="2"/>
    </row>
    <row r="649" spans="2:5" ht="18.75">
      <c r="B649" s="5"/>
      <c r="C649" s="1"/>
      <c r="D649" s="1"/>
      <c r="E649" s="2"/>
    </row>
    <row r="650" spans="2:5" ht="18.75">
      <c r="B650" s="5"/>
      <c r="C650" s="1"/>
      <c r="D650" s="1"/>
      <c r="E650" s="2"/>
    </row>
    <row r="651" spans="2:5" ht="18.75">
      <c r="B651" s="5"/>
      <c r="C651" s="1"/>
      <c r="D651" s="1"/>
      <c r="E651" s="2"/>
    </row>
    <row r="652" spans="2:5" ht="18.75">
      <c r="B652" s="5"/>
      <c r="C652" s="1"/>
      <c r="D652" s="1"/>
      <c r="E652" s="2"/>
    </row>
    <row r="653" spans="2:5" ht="18">
      <c r="C653" s="4"/>
      <c r="D653" s="4"/>
      <c r="E653" s="2"/>
    </row>
    <row r="654" spans="2:5" ht="18">
      <c r="C654" s="4"/>
      <c r="D654" s="4"/>
      <c r="E654" s="2"/>
    </row>
    <row r="655" spans="2:5" ht="18">
      <c r="C655" s="4"/>
      <c r="D655" s="4"/>
      <c r="E655" s="2"/>
    </row>
    <row r="656" spans="2:5" ht="18">
      <c r="C656" s="4"/>
      <c r="D656" s="4"/>
      <c r="E656" s="2"/>
    </row>
    <row r="657" spans="3:5" ht="18">
      <c r="C657" s="4"/>
      <c r="D657" s="4"/>
      <c r="E657" s="2"/>
    </row>
    <row r="658" spans="3:5" ht="18">
      <c r="C658" s="4"/>
      <c r="D658" s="4"/>
      <c r="E658" s="2"/>
    </row>
    <row r="659" spans="3:5" ht="18">
      <c r="C659" s="4"/>
      <c r="D659" s="4"/>
      <c r="E659" s="2"/>
    </row>
    <row r="660" spans="3:5" ht="18">
      <c r="C660" s="4"/>
      <c r="D660" s="4"/>
      <c r="E660" s="2"/>
    </row>
    <row r="661" spans="3:5" ht="18">
      <c r="C661" s="4"/>
      <c r="D661" s="4"/>
      <c r="E661" s="2"/>
    </row>
    <row r="662" spans="3:5" ht="18">
      <c r="C662" s="4"/>
      <c r="D662" s="4"/>
      <c r="E662" s="2"/>
    </row>
    <row r="663" spans="3:5" ht="18">
      <c r="C663" s="4"/>
      <c r="D663" s="4"/>
      <c r="E663" s="2"/>
    </row>
    <row r="664" spans="3:5" ht="18">
      <c r="C664" s="4"/>
      <c r="D664" s="4"/>
      <c r="E664" s="2"/>
    </row>
    <row r="665" spans="3:5" ht="18">
      <c r="C665" s="4"/>
      <c r="D665" s="4"/>
      <c r="E665" s="2"/>
    </row>
    <row r="666" spans="3:5" ht="18">
      <c r="C666" s="4"/>
      <c r="D666" s="4"/>
      <c r="E666" s="2"/>
    </row>
    <row r="667" spans="3:5" ht="18">
      <c r="C667" s="4"/>
      <c r="D667" s="4"/>
      <c r="E667" s="2"/>
    </row>
    <row r="668" spans="3:5" ht="18">
      <c r="C668" s="4"/>
      <c r="D668" s="4"/>
      <c r="E668" s="2"/>
    </row>
    <row r="669" spans="3:5" ht="18">
      <c r="C669" s="4"/>
      <c r="D669" s="4"/>
      <c r="E669" s="2"/>
    </row>
    <row r="670" spans="3:5" ht="18">
      <c r="C670" s="4"/>
      <c r="D670" s="4"/>
      <c r="E670" s="2"/>
    </row>
    <row r="671" spans="3:5" ht="18">
      <c r="C671" s="4"/>
      <c r="D671" s="4"/>
      <c r="E671" s="2"/>
    </row>
    <row r="672" spans="3:5" ht="18">
      <c r="C672" s="4"/>
      <c r="D672" s="4"/>
      <c r="E672" s="2"/>
    </row>
    <row r="673" spans="3:5" ht="18">
      <c r="C673" s="4"/>
      <c r="D673" s="4"/>
      <c r="E673" s="2"/>
    </row>
    <row r="674" spans="3:5" ht="18">
      <c r="C674" s="4"/>
      <c r="D674" s="4"/>
      <c r="E674" s="2"/>
    </row>
    <row r="675" spans="3:5" ht="18">
      <c r="C675" s="4"/>
      <c r="D675" s="4"/>
      <c r="E675" s="2"/>
    </row>
    <row r="676" spans="3:5" ht="18">
      <c r="C676" s="4"/>
      <c r="D676" s="4"/>
      <c r="E676" s="2"/>
    </row>
    <row r="677" spans="3:5" ht="18">
      <c r="C677" s="4"/>
      <c r="D677" s="4"/>
      <c r="E677" s="2"/>
    </row>
    <row r="678" spans="3:5" ht="18">
      <c r="C678" s="4"/>
      <c r="D678" s="4"/>
      <c r="E678" s="2"/>
    </row>
    <row r="679" spans="3:5" ht="18">
      <c r="C679" s="4"/>
      <c r="D679" s="4"/>
      <c r="E679" s="2"/>
    </row>
    <row r="680" spans="3:5" ht="18">
      <c r="C680" s="4"/>
      <c r="D680" s="4"/>
      <c r="E680" s="2"/>
    </row>
    <row r="681" spans="3:5" ht="18">
      <c r="C681" s="4"/>
      <c r="D681" s="4"/>
      <c r="E681" s="2"/>
    </row>
    <row r="682" spans="3:5" ht="18">
      <c r="C682" s="4"/>
      <c r="D682" s="4"/>
      <c r="E682" s="2"/>
    </row>
    <row r="683" spans="3:5" ht="18">
      <c r="C683" s="4"/>
      <c r="D683" s="4"/>
      <c r="E683" s="2"/>
    </row>
    <row r="684" spans="3:5" ht="18">
      <c r="C684" s="4"/>
      <c r="D684" s="4"/>
      <c r="E684" s="2"/>
    </row>
    <row r="685" spans="3:5" ht="18">
      <c r="C685" s="4"/>
      <c r="D685" s="4"/>
      <c r="E685" s="2"/>
    </row>
    <row r="686" spans="3:5" ht="18">
      <c r="C686" s="4"/>
      <c r="D686" s="4"/>
      <c r="E686" s="2"/>
    </row>
    <row r="687" spans="3:5" ht="18">
      <c r="C687" s="4"/>
      <c r="D687" s="4"/>
      <c r="E687" s="2"/>
    </row>
    <row r="688" spans="3:5" ht="18">
      <c r="C688" s="4"/>
      <c r="D688" s="4"/>
      <c r="E688" s="2"/>
    </row>
    <row r="689" spans="3:5" ht="18">
      <c r="C689" s="4"/>
      <c r="D689" s="4"/>
      <c r="E689" s="2"/>
    </row>
    <row r="690" spans="3:5" ht="18">
      <c r="C690" s="4"/>
      <c r="D690" s="4"/>
      <c r="E690" s="2"/>
    </row>
    <row r="691" spans="3:5" ht="18">
      <c r="C691" s="4"/>
      <c r="D691" s="4"/>
      <c r="E691" s="2"/>
    </row>
    <row r="692" spans="3:5" ht="18">
      <c r="C692" s="4"/>
      <c r="D692" s="4"/>
      <c r="E692" s="2"/>
    </row>
    <row r="693" spans="3:5" ht="18">
      <c r="C693" s="4"/>
      <c r="D693" s="4"/>
      <c r="E693" s="2"/>
    </row>
    <row r="694" spans="3:5" ht="18">
      <c r="C694" s="4"/>
      <c r="D694" s="4"/>
      <c r="E694" s="2"/>
    </row>
    <row r="695" spans="3:5" ht="18">
      <c r="C695" s="4"/>
      <c r="D695" s="4"/>
      <c r="E695" s="2"/>
    </row>
    <row r="696" spans="3:5" ht="18">
      <c r="C696" s="4"/>
      <c r="D696" s="4"/>
      <c r="E696" s="2"/>
    </row>
    <row r="697" spans="3:5" ht="18">
      <c r="C697" s="4"/>
      <c r="D697" s="4"/>
      <c r="E697" s="2"/>
    </row>
    <row r="698" spans="3:5" ht="18">
      <c r="C698" s="4"/>
      <c r="D698" s="4"/>
      <c r="E698" s="2"/>
    </row>
    <row r="699" spans="3:5" ht="18">
      <c r="C699" s="4"/>
      <c r="D699" s="4"/>
      <c r="E699" s="2"/>
    </row>
    <row r="700" spans="3:5" ht="18">
      <c r="C700" s="4"/>
      <c r="D700" s="4"/>
      <c r="E700" s="2"/>
    </row>
    <row r="701" spans="3:5" ht="18">
      <c r="C701" s="4"/>
      <c r="D701" s="4"/>
      <c r="E701" s="2"/>
    </row>
    <row r="702" spans="3:5" ht="18">
      <c r="C702" s="4"/>
      <c r="D702" s="4"/>
      <c r="E702" s="2"/>
    </row>
    <row r="703" spans="3:5" ht="18">
      <c r="C703" s="4"/>
      <c r="D703" s="4"/>
      <c r="E703" s="2"/>
    </row>
    <row r="704" spans="3:5" ht="18">
      <c r="C704" s="4"/>
      <c r="D704" s="4"/>
      <c r="E704" s="2"/>
    </row>
    <row r="705" spans="3:5" ht="18">
      <c r="C705" s="4"/>
      <c r="D705" s="4"/>
      <c r="E705" s="2"/>
    </row>
    <row r="706" spans="3:5" ht="18">
      <c r="C706" s="4"/>
      <c r="D706" s="4"/>
      <c r="E706" s="2"/>
    </row>
    <row r="707" spans="3:5" ht="18">
      <c r="C707" s="4"/>
      <c r="D707" s="4"/>
      <c r="E707" s="2"/>
    </row>
    <row r="708" spans="3:5" ht="18">
      <c r="C708" s="4"/>
      <c r="D708" s="4"/>
      <c r="E708" s="2"/>
    </row>
    <row r="709" spans="3:5" ht="18">
      <c r="C709" s="4"/>
      <c r="D709" s="4"/>
      <c r="E709" s="2"/>
    </row>
    <row r="710" spans="3:5" ht="18">
      <c r="C710" s="4"/>
      <c r="D710" s="4"/>
      <c r="E710" s="2"/>
    </row>
    <row r="711" spans="3:5" ht="18">
      <c r="C711" s="4"/>
      <c r="D711" s="4"/>
      <c r="E711" s="2"/>
    </row>
    <row r="712" spans="3:5" ht="18">
      <c r="C712" s="4"/>
      <c r="D712" s="4"/>
      <c r="E712" s="2"/>
    </row>
    <row r="713" spans="3:5" ht="18">
      <c r="C713" s="4"/>
      <c r="D713" s="4"/>
      <c r="E713" s="2"/>
    </row>
    <row r="714" spans="3:5" ht="18">
      <c r="C714" s="4"/>
      <c r="D714" s="4"/>
      <c r="E714" s="2"/>
    </row>
    <row r="715" spans="3:5" ht="18">
      <c r="C715" s="4"/>
      <c r="D715" s="4"/>
      <c r="E715" s="2"/>
    </row>
    <row r="716" spans="3:5" ht="18">
      <c r="C716" s="4"/>
      <c r="D716" s="4"/>
      <c r="E716" s="2"/>
    </row>
    <row r="717" spans="3:5" ht="18">
      <c r="C717" s="4"/>
      <c r="D717" s="4"/>
      <c r="E717" s="2"/>
    </row>
    <row r="718" spans="3:5" ht="18">
      <c r="C718" s="4"/>
      <c r="D718" s="4"/>
      <c r="E718" s="2"/>
    </row>
    <row r="719" spans="3:5" ht="18">
      <c r="C719" s="4"/>
      <c r="D719" s="4"/>
      <c r="E719" s="2"/>
    </row>
    <row r="720" spans="3:5" ht="18">
      <c r="C720" s="4"/>
      <c r="D720" s="4"/>
      <c r="E720" s="2"/>
    </row>
    <row r="721" spans="3:5" ht="18">
      <c r="C721" s="4"/>
      <c r="D721" s="4"/>
      <c r="E721" s="2"/>
    </row>
    <row r="722" spans="3:5" ht="18">
      <c r="C722" s="4"/>
      <c r="D722" s="4"/>
      <c r="E722" s="2"/>
    </row>
    <row r="723" spans="3:5" ht="18">
      <c r="C723" s="4"/>
      <c r="D723" s="4"/>
      <c r="E723" s="2"/>
    </row>
    <row r="724" spans="3:5" ht="18">
      <c r="C724" s="4"/>
      <c r="D724" s="4"/>
      <c r="E724" s="2"/>
    </row>
    <row r="725" spans="3:5" ht="18">
      <c r="C725" s="4"/>
      <c r="D725" s="4"/>
      <c r="E725" s="2"/>
    </row>
    <row r="726" spans="3:5" ht="18">
      <c r="C726" s="4"/>
      <c r="D726" s="4"/>
      <c r="E726" s="2"/>
    </row>
    <row r="727" spans="3:5" ht="18">
      <c r="E727" s="2"/>
    </row>
    <row r="728" spans="3:5" ht="18">
      <c r="E728" s="2"/>
    </row>
    <row r="729" spans="3:5" ht="18">
      <c r="E729" s="2"/>
    </row>
    <row r="730" spans="3:5" ht="18">
      <c r="E730" s="2"/>
    </row>
    <row r="731" spans="3:5" ht="18">
      <c r="E731" s="2"/>
    </row>
    <row r="732" spans="3:5" ht="18">
      <c r="E732" s="2"/>
    </row>
    <row r="733" spans="3:5" ht="18">
      <c r="E733" s="2"/>
    </row>
    <row r="734" spans="3:5" ht="18">
      <c r="E734" s="2"/>
    </row>
    <row r="735" spans="3:5" ht="18">
      <c r="E735" s="2"/>
    </row>
    <row r="736" spans="3:5" ht="18">
      <c r="E736" s="2"/>
    </row>
    <row r="737" spans="5:5" ht="18">
      <c r="E737" s="2"/>
    </row>
    <row r="738" spans="5:5" ht="18">
      <c r="E738" s="2"/>
    </row>
    <row r="739" spans="5:5" ht="18">
      <c r="E739" s="2"/>
    </row>
    <row r="740" spans="5:5" ht="18">
      <c r="E740" s="2"/>
    </row>
    <row r="741" spans="5:5" ht="18">
      <c r="E741" s="2"/>
    </row>
    <row r="742" spans="5:5" ht="18">
      <c r="E742" s="2"/>
    </row>
    <row r="743" spans="5:5" ht="18">
      <c r="E743" s="2"/>
    </row>
    <row r="744" spans="5:5" ht="18">
      <c r="E744" s="2"/>
    </row>
    <row r="745" spans="5:5" ht="18">
      <c r="E745" s="2"/>
    </row>
    <row r="746" spans="5:5" ht="18">
      <c r="E746" s="2"/>
    </row>
    <row r="747" spans="5:5" ht="18">
      <c r="E747" s="2"/>
    </row>
    <row r="748" spans="5:5" ht="18">
      <c r="E748" s="2"/>
    </row>
    <row r="749" spans="5:5" ht="18">
      <c r="E749" s="2"/>
    </row>
    <row r="750" spans="5:5" ht="18">
      <c r="E750" s="2"/>
    </row>
    <row r="751" spans="5:5" ht="18">
      <c r="E751" s="2"/>
    </row>
    <row r="752" spans="5:5" ht="18">
      <c r="E752" s="2"/>
    </row>
    <row r="753" spans="5:5" ht="18">
      <c r="E753" s="2"/>
    </row>
    <row r="754" spans="5:5" ht="18">
      <c r="E754" s="2"/>
    </row>
    <row r="755" spans="5:5" ht="18">
      <c r="E755" s="2"/>
    </row>
    <row r="756" spans="5:5" ht="18">
      <c r="E756" s="2"/>
    </row>
    <row r="757" spans="5:5" ht="18">
      <c r="E757" s="2"/>
    </row>
    <row r="758" spans="5:5" ht="18">
      <c r="E758" s="2"/>
    </row>
    <row r="759" spans="5:5" ht="18">
      <c r="E759" s="2"/>
    </row>
    <row r="760" spans="5:5" ht="18">
      <c r="E760" s="2"/>
    </row>
    <row r="761" spans="5:5" ht="18">
      <c r="E761" s="2"/>
    </row>
    <row r="762" spans="5:5" ht="18">
      <c r="E762" s="2"/>
    </row>
    <row r="763" spans="5:5" ht="18">
      <c r="E763" s="2"/>
    </row>
    <row r="764" spans="5:5" ht="18">
      <c r="E764" s="2"/>
    </row>
    <row r="765" spans="5:5" ht="18">
      <c r="E765" s="2"/>
    </row>
    <row r="766" spans="5:5" ht="18">
      <c r="E766" s="2"/>
    </row>
    <row r="767" spans="5:5" ht="18">
      <c r="E767" s="2"/>
    </row>
    <row r="768" spans="5:5" ht="18">
      <c r="E768" s="2"/>
    </row>
    <row r="769" spans="5:5" ht="18">
      <c r="E769" s="2"/>
    </row>
    <row r="770" spans="5:5" ht="18">
      <c r="E770" s="2"/>
    </row>
    <row r="771" spans="5:5" ht="18">
      <c r="E771" s="2"/>
    </row>
    <row r="772" spans="5:5" ht="18">
      <c r="E772" s="2"/>
    </row>
    <row r="773" spans="5:5" ht="18">
      <c r="E773" s="2"/>
    </row>
    <row r="774" spans="5:5" ht="18">
      <c r="E774" s="2"/>
    </row>
    <row r="775" spans="5:5" ht="18">
      <c r="E775" s="2"/>
    </row>
    <row r="776" spans="5:5" ht="18">
      <c r="E776" s="2"/>
    </row>
    <row r="777" spans="5:5" ht="18">
      <c r="E777" s="2"/>
    </row>
    <row r="778" spans="5:5" ht="18">
      <c r="E778" s="2"/>
    </row>
    <row r="779" spans="5:5" ht="18">
      <c r="E779" s="2"/>
    </row>
    <row r="780" spans="5:5" ht="18">
      <c r="E780" s="2"/>
    </row>
    <row r="781" spans="5:5" ht="18">
      <c r="E781" s="2"/>
    </row>
    <row r="782" spans="5:5" ht="18">
      <c r="E782" s="2"/>
    </row>
    <row r="783" spans="5:5" ht="18">
      <c r="E783" s="2"/>
    </row>
    <row r="784" spans="5:5" ht="18">
      <c r="E784" s="2"/>
    </row>
    <row r="785" spans="5:5" ht="18">
      <c r="E785" s="2"/>
    </row>
    <row r="786" spans="5:5" ht="18">
      <c r="E786" s="2"/>
    </row>
    <row r="787" spans="5:5" ht="18">
      <c r="E787" s="2"/>
    </row>
    <row r="788" spans="5:5" ht="18">
      <c r="E788" s="2"/>
    </row>
    <row r="789" spans="5:5" ht="18">
      <c r="E789" s="2"/>
    </row>
    <row r="790" spans="5:5" ht="18">
      <c r="E790" s="2"/>
    </row>
    <row r="791" spans="5:5" ht="18">
      <c r="E791" s="2"/>
    </row>
    <row r="792" spans="5:5" ht="18">
      <c r="E792" s="2"/>
    </row>
    <row r="793" spans="5:5" ht="18">
      <c r="E793" s="2"/>
    </row>
    <row r="794" spans="5:5" ht="18">
      <c r="E794" s="2"/>
    </row>
    <row r="795" spans="5:5" ht="18">
      <c r="E795" s="2"/>
    </row>
    <row r="796" spans="5:5" ht="18">
      <c r="E796" s="2"/>
    </row>
    <row r="797" spans="5:5" ht="18">
      <c r="E797" s="2"/>
    </row>
    <row r="798" spans="5:5" ht="18">
      <c r="E798" s="2"/>
    </row>
    <row r="799" spans="5:5" ht="18">
      <c r="E799" s="2"/>
    </row>
    <row r="800" spans="5:5" ht="18">
      <c r="E800" s="2"/>
    </row>
    <row r="801" spans="5:5" ht="18">
      <c r="E801" s="2"/>
    </row>
    <row r="802" spans="5:5" ht="18">
      <c r="E802" s="2"/>
    </row>
    <row r="803" spans="5:5" ht="18">
      <c r="E803" s="2"/>
    </row>
    <row r="804" spans="5:5" ht="18">
      <c r="E804" s="2"/>
    </row>
    <row r="805" spans="5:5" ht="18">
      <c r="E805" s="2"/>
    </row>
    <row r="806" spans="5:5" ht="18">
      <c r="E806" s="2"/>
    </row>
    <row r="807" spans="5:5" ht="18">
      <c r="E807" s="2"/>
    </row>
    <row r="808" spans="5:5" ht="18">
      <c r="E808" s="2"/>
    </row>
    <row r="809" spans="5:5" ht="18">
      <c r="E809" s="2"/>
    </row>
    <row r="810" spans="5:5" ht="18">
      <c r="E810" s="2"/>
    </row>
    <row r="811" spans="5:5" ht="18">
      <c r="E811" s="2"/>
    </row>
    <row r="812" spans="5:5" ht="18">
      <c r="E812" s="2"/>
    </row>
    <row r="813" spans="5:5" ht="18">
      <c r="E813" s="2"/>
    </row>
    <row r="814" spans="5:5" ht="18">
      <c r="E814" s="2"/>
    </row>
    <row r="815" spans="5:5" ht="18">
      <c r="E815" s="2"/>
    </row>
    <row r="816" spans="5:5" ht="18">
      <c r="E816" s="2"/>
    </row>
    <row r="817" spans="5:5" ht="18">
      <c r="E817" s="2"/>
    </row>
    <row r="818" spans="5:5" ht="18">
      <c r="E818" s="2"/>
    </row>
    <row r="819" spans="5:5" ht="18">
      <c r="E819" s="2"/>
    </row>
    <row r="820" spans="5:5" ht="18">
      <c r="E820" s="2"/>
    </row>
    <row r="821" spans="5:5" ht="18">
      <c r="E821" s="2"/>
    </row>
    <row r="822" spans="5:5" ht="18">
      <c r="E822" s="2"/>
    </row>
    <row r="823" spans="5:5" ht="18">
      <c r="E823" s="2"/>
    </row>
    <row r="824" spans="5:5" ht="18">
      <c r="E824" s="2"/>
    </row>
    <row r="825" spans="5:5" ht="18">
      <c r="E825" s="2"/>
    </row>
    <row r="826" spans="5:5" ht="18">
      <c r="E826" s="2"/>
    </row>
    <row r="827" spans="5:5" ht="18">
      <c r="E827" s="2"/>
    </row>
    <row r="828" spans="5:5" ht="18">
      <c r="E828" s="2"/>
    </row>
    <row r="829" spans="5:5" ht="18">
      <c r="E829" s="2"/>
    </row>
    <row r="830" spans="5:5" ht="18">
      <c r="E830" s="2"/>
    </row>
    <row r="831" spans="5:5" ht="18">
      <c r="E831" s="2"/>
    </row>
    <row r="832" spans="5:5" ht="18">
      <c r="E832" s="2"/>
    </row>
    <row r="833" spans="5:5" ht="18">
      <c r="E833" s="2"/>
    </row>
    <row r="834" spans="5:5" ht="18">
      <c r="E834" s="2"/>
    </row>
    <row r="835" spans="5:5" ht="18">
      <c r="E835" s="2"/>
    </row>
    <row r="836" spans="5:5" ht="18">
      <c r="E836" s="2"/>
    </row>
    <row r="837" spans="5:5" ht="18">
      <c r="E837" s="2"/>
    </row>
    <row r="838" spans="5:5" ht="18">
      <c r="E838" s="2"/>
    </row>
    <row r="839" spans="5:5" ht="18">
      <c r="E839" s="2"/>
    </row>
    <row r="840" spans="5:5" ht="18">
      <c r="E840" s="2"/>
    </row>
    <row r="841" spans="5:5" ht="18">
      <c r="E841" s="2"/>
    </row>
    <row r="842" spans="5:5" ht="18">
      <c r="E842" s="2"/>
    </row>
    <row r="843" spans="5:5" ht="18">
      <c r="E843" s="2"/>
    </row>
    <row r="844" spans="5:5" ht="18">
      <c r="E844" s="2"/>
    </row>
    <row r="845" spans="5:5" ht="18">
      <c r="E845" s="2"/>
    </row>
    <row r="846" spans="5:5" ht="18">
      <c r="E846" s="2"/>
    </row>
    <row r="847" spans="5:5" ht="18">
      <c r="E847" s="2"/>
    </row>
    <row r="848" spans="5:5" ht="18">
      <c r="E848" s="2"/>
    </row>
    <row r="849" spans="5:5" ht="18">
      <c r="E849" s="2"/>
    </row>
    <row r="850" spans="5:5" ht="18">
      <c r="E850" s="2"/>
    </row>
    <row r="851" spans="5:5" ht="18">
      <c r="E851" s="2"/>
    </row>
    <row r="852" spans="5:5" ht="18">
      <c r="E852" s="2"/>
    </row>
    <row r="853" spans="5:5" ht="18">
      <c r="E853" s="2"/>
    </row>
    <row r="854" spans="5:5" ht="18">
      <c r="E854" s="2"/>
    </row>
    <row r="855" spans="5:5" ht="18">
      <c r="E855" s="2"/>
    </row>
    <row r="856" spans="5:5" ht="18">
      <c r="E856" s="2"/>
    </row>
    <row r="857" spans="5:5" ht="18">
      <c r="E857" s="2"/>
    </row>
    <row r="858" spans="5:5" ht="18">
      <c r="E858" s="2"/>
    </row>
    <row r="859" spans="5:5" ht="18">
      <c r="E859" s="2"/>
    </row>
    <row r="860" spans="5:5" ht="18">
      <c r="E860" s="2"/>
    </row>
    <row r="861" spans="5:5" ht="18">
      <c r="E861" s="2"/>
    </row>
    <row r="862" spans="5:5" ht="18">
      <c r="E862" s="2"/>
    </row>
    <row r="863" spans="5:5" ht="18">
      <c r="E863" s="2"/>
    </row>
    <row r="864" spans="5:5" ht="18">
      <c r="E864" s="2"/>
    </row>
    <row r="865" spans="5:5" ht="18">
      <c r="E865" s="2"/>
    </row>
    <row r="866" spans="5:5" ht="18">
      <c r="E866" s="2"/>
    </row>
    <row r="867" spans="5:5" ht="18">
      <c r="E867" s="2"/>
    </row>
    <row r="868" spans="5:5" ht="18">
      <c r="E868" s="2"/>
    </row>
    <row r="869" spans="5:5" ht="18">
      <c r="E869" s="2"/>
    </row>
    <row r="870" spans="5:5" ht="18">
      <c r="E870" s="2"/>
    </row>
    <row r="871" spans="5:5" ht="18">
      <c r="E871" s="2"/>
    </row>
    <row r="872" spans="5:5" ht="18">
      <c r="E872" s="2"/>
    </row>
    <row r="873" spans="5:5" ht="18">
      <c r="E873" s="2"/>
    </row>
    <row r="874" spans="5:5" ht="18">
      <c r="E874" s="2"/>
    </row>
    <row r="875" spans="5:5" ht="18">
      <c r="E875" s="2"/>
    </row>
    <row r="876" spans="5:5" ht="18">
      <c r="E876" s="2"/>
    </row>
    <row r="877" spans="5:5" ht="18">
      <c r="E877" s="2"/>
    </row>
    <row r="878" spans="5:5" ht="18">
      <c r="E878" s="2"/>
    </row>
    <row r="879" spans="5:5" ht="18">
      <c r="E879" s="2"/>
    </row>
    <row r="880" spans="5:5" ht="18">
      <c r="E880" s="2"/>
    </row>
    <row r="881" spans="5:5" ht="18">
      <c r="E881" s="2"/>
    </row>
    <row r="882" spans="5:5" ht="18">
      <c r="E882" s="2"/>
    </row>
    <row r="883" spans="5:5" ht="18">
      <c r="E883" s="2"/>
    </row>
    <row r="884" spans="5:5" ht="18">
      <c r="E884" s="2"/>
    </row>
    <row r="885" spans="5:5" ht="18">
      <c r="E885" s="2"/>
    </row>
    <row r="886" spans="5:5" ht="18">
      <c r="E886" s="2"/>
    </row>
    <row r="887" spans="5:5" ht="18">
      <c r="E887" s="2"/>
    </row>
    <row r="888" spans="5:5" ht="18">
      <c r="E888" s="2"/>
    </row>
    <row r="889" spans="5:5" ht="18">
      <c r="E889" s="2"/>
    </row>
    <row r="890" spans="5:5" ht="18">
      <c r="E890" s="2"/>
    </row>
    <row r="891" spans="5:5" ht="18">
      <c r="E891" s="2"/>
    </row>
    <row r="892" spans="5:5" ht="18">
      <c r="E892" s="2"/>
    </row>
    <row r="893" spans="5:5" ht="18">
      <c r="E893" s="2"/>
    </row>
    <row r="894" spans="5:5" ht="18">
      <c r="E894" s="2"/>
    </row>
    <row r="895" spans="5:5" ht="18">
      <c r="E895" s="2"/>
    </row>
    <row r="896" spans="5:5" ht="18">
      <c r="E896" s="2"/>
    </row>
    <row r="897" spans="5:5" ht="18">
      <c r="E897" s="2"/>
    </row>
    <row r="898" spans="5:5" ht="18">
      <c r="E898" s="2"/>
    </row>
    <row r="899" spans="5:5" ht="18">
      <c r="E899" s="2"/>
    </row>
    <row r="900" spans="5:5" ht="18">
      <c r="E900" s="2"/>
    </row>
    <row r="901" spans="5:5" ht="18">
      <c r="E901" s="2"/>
    </row>
    <row r="902" spans="5:5" ht="18">
      <c r="E902" s="2"/>
    </row>
    <row r="903" spans="5:5" ht="18">
      <c r="E903" s="2"/>
    </row>
    <row r="904" spans="5:5" ht="18">
      <c r="E904" s="2"/>
    </row>
    <row r="905" spans="5:5" ht="18">
      <c r="E905" s="2"/>
    </row>
    <row r="906" spans="5:5" ht="18">
      <c r="E906" s="2"/>
    </row>
    <row r="907" spans="5:5" ht="18">
      <c r="E907" s="2"/>
    </row>
    <row r="908" spans="5:5" ht="18">
      <c r="E908" s="2"/>
    </row>
    <row r="909" spans="5:5" ht="18">
      <c r="E909" s="2"/>
    </row>
    <row r="910" spans="5:5" ht="18">
      <c r="E910" s="2"/>
    </row>
    <row r="911" spans="5:5" ht="18">
      <c r="E911" s="2"/>
    </row>
    <row r="912" spans="5:5" ht="18">
      <c r="E912" s="2"/>
    </row>
    <row r="913" spans="5:5" ht="18">
      <c r="E913" s="2"/>
    </row>
    <row r="914" spans="5:5" ht="18">
      <c r="E914" s="2"/>
    </row>
    <row r="915" spans="5:5" ht="18">
      <c r="E915" s="2"/>
    </row>
    <row r="916" spans="5:5" ht="18">
      <c r="E916" s="2"/>
    </row>
    <row r="917" spans="5:5" ht="18">
      <c r="E917" s="2"/>
    </row>
    <row r="918" spans="5:5" ht="18">
      <c r="E918" s="2"/>
    </row>
    <row r="919" spans="5:5" ht="18">
      <c r="E919" s="2"/>
    </row>
    <row r="920" spans="5:5" ht="18">
      <c r="E920" s="2"/>
    </row>
    <row r="921" spans="5:5" ht="18">
      <c r="E921" s="2"/>
    </row>
    <row r="922" spans="5:5" ht="18">
      <c r="E922" s="2"/>
    </row>
    <row r="923" spans="5:5" ht="18">
      <c r="E923" s="2"/>
    </row>
    <row r="924" spans="5:5" ht="18">
      <c r="E924" s="2"/>
    </row>
    <row r="925" spans="5:5" ht="18">
      <c r="E925" s="2"/>
    </row>
    <row r="926" spans="5:5" ht="18">
      <c r="E926" s="2"/>
    </row>
    <row r="927" spans="5:5" ht="18">
      <c r="E927" s="2"/>
    </row>
    <row r="928" spans="5:5" ht="18">
      <c r="E928" s="2"/>
    </row>
    <row r="929" spans="5:5" ht="18">
      <c r="E929" s="2"/>
    </row>
    <row r="930" spans="5:5" ht="18">
      <c r="E930" s="2"/>
    </row>
    <row r="931" spans="5:5" ht="18">
      <c r="E931" s="2"/>
    </row>
    <row r="932" spans="5:5" ht="18">
      <c r="E932" s="2"/>
    </row>
    <row r="933" spans="5:5" ht="18">
      <c r="E933" s="2"/>
    </row>
    <row r="934" spans="5:5" ht="18">
      <c r="E934" s="2"/>
    </row>
    <row r="935" spans="5:5" ht="18">
      <c r="E935" s="2"/>
    </row>
    <row r="936" spans="5:5" ht="18">
      <c r="E936" s="2"/>
    </row>
    <row r="937" spans="5:5" ht="18">
      <c r="E937" s="2"/>
    </row>
    <row r="938" spans="5:5" ht="18">
      <c r="E938" s="2"/>
    </row>
    <row r="939" spans="5:5" ht="18">
      <c r="E939" s="2"/>
    </row>
    <row r="940" spans="5:5" ht="18">
      <c r="E940" s="2"/>
    </row>
    <row r="941" spans="5:5" ht="18">
      <c r="E941" s="2"/>
    </row>
    <row r="942" spans="5:5" ht="18">
      <c r="E942" s="2"/>
    </row>
    <row r="943" spans="5:5" ht="18">
      <c r="E943" s="2"/>
    </row>
    <row r="944" spans="5:5" ht="18">
      <c r="E944" s="2"/>
    </row>
    <row r="945" spans="5:5" ht="18">
      <c r="E945" s="2"/>
    </row>
    <row r="946" spans="5:5" ht="18">
      <c r="E946" s="2"/>
    </row>
    <row r="947" spans="5:5" ht="18">
      <c r="E947" s="2"/>
    </row>
    <row r="948" spans="5:5" ht="18">
      <c r="E948" s="2"/>
    </row>
    <row r="949" spans="5:5" ht="18">
      <c r="E949" s="2"/>
    </row>
    <row r="950" spans="5:5" ht="18">
      <c r="E950" s="2"/>
    </row>
    <row r="951" spans="5:5" ht="18">
      <c r="E951" s="2"/>
    </row>
    <row r="952" spans="5:5" ht="18">
      <c r="E952" s="2"/>
    </row>
    <row r="953" spans="5:5" ht="18">
      <c r="E953" s="2"/>
    </row>
    <row r="954" spans="5:5" ht="18">
      <c r="E954" s="2"/>
    </row>
    <row r="955" spans="5:5" ht="18">
      <c r="E955" s="2"/>
    </row>
    <row r="956" spans="5:5" ht="18">
      <c r="E956" s="2"/>
    </row>
    <row r="957" spans="5:5" ht="18">
      <c r="E957" s="2"/>
    </row>
    <row r="958" spans="5:5" ht="18">
      <c r="E958" s="2"/>
    </row>
    <row r="959" spans="5:5" ht="18">
      <c r="E959" s="2"/>
    </row>
    <row r="960" spans="5:5" ht="18">
      <c r="E960" s="2"/>
    </row>
    <row r="961" spans="5:5" ht="18">
      <c r="E961" s="2"/>
    </row>
    <row r="962" spans="5:5" ht="18">
      <c r="E962" s="2"/>
    </row>
    <row r="963" spans="5:5" ht="18">
      <c r="E963" s="2"/>
    </row>
    <row r="964" spans="5:5" ht="18">
      <c r="E964" s="2"/>
    </row>
    <row r="965" spans="5:5" ht="18">
      <c r="E965" s="2"/>
    </row>
    <row r="966" spans="5:5" ht="18">
      <c r="E966" s="2"/>
    </row>
    <row r="967" spans="5:5" ht="18">
      <c r="E967" s="2"/>
    </row>
    <row r="968" spans="5:5" ht="18">
      <c r="E968" s="2"/>
    </row>
    <row r="969" spans="5:5" ht="18">
      <c r="E969" s="2"/>
    </row>
    <row r="970" spans="5:5" ht="18">
      <c r="E970" s="2"/>
    </row>
    <row r="971" spans="5:5" ht="18">
      <c r="E971" s="2"/>
    </row>
    <row r="972" spans="5:5" ht="18">
      <c r="E972" s="2"/>
    </row>
    <row r="973" spans="5:5" ht="18">
      <c r="E973" s="2"/>
    </row>
    <row r="974" spans="5:5" ht="18">
      <c r="E974" s="2"/>
    </row>
    <row r="975" spans="5:5" ht="18">
      <c r="E975" s="2"/>
    </row>
    <row r="976" spans="5:5" ht="18">
      <c r="E976" s="2"/>
    </row>
    <row r="977" spans="5:5" ht="18">
      <c r="E977" s="2"/>
    </row>
    <row r="978" spans="5:5" ht="18">
      <c r="E978" s="2"/>
    </row>
    <row r="979" spans="5:5" ht="18">
      <c r="E979" s="2"/>
    </row>
    <row r="980" spans="5:5" ht="18">
      <c r="E980" s="2"/>
    </row>
    <row r="981" spans="5:5" ht="18">
      <c r="E981" s="2"/>
    </row>
    <row r="982" spans="5:5" ht="18">
      <c r="E982" s="2"/>
    </row>
    <row r="983" spans="5:5" ht="18">
      <c r="E983" s="2"/>
    </row>
    <row r="984" spans="5:5" ht="18">
      <c r="E984" s="2"/>
    </row>
    <row r="985" spans="5:5" ht="18">
      <c r="E985" s="2"/>
    </row>
    <row r="986" spans="5:5" ht="18">
      <c r="E986" s="2"/>
    </row>
    <row r="987" spans="5:5" ht="18">
      <c r="E987" s="2"/>
    </row>
    <row r="988" spans="5:5" ht="18">
      <c r="E988" s="2"/>
    </row>
    <row r="989" spans="5:5" ht="18">
      <c r="E989" s="2"/>
    </row>
    <row r="990" spans="5:5" ht="18">
      <c r="E990" s="2"/>
    </row>
    <row r="991" spans="5:5" ht="18">
      <c r="E991" s="2"/>
    </row>
    <row r="992" spans="5:5" ht="18">
      <c r="E992" s="2"/>
    </row>
    <row r="993" spans="5:5" ht="18">
      <c r="E993" s="2"/>
    </row>
    <row r="994" spans="5:5" ht="18">
      <c r="E994" s="2"/>
    </row>
    <row r="995" spans="5:5" ht="18">
      <c r="E995" s="2"/>
    </row>
    <row r="996" spans="5:5" ht="18">
      <c r="E996" s="2"/>
    </row>
    <row r="997" spans="5:5" ht="18">
      <c r="E997" s="2"/>
    </row>
    <row r="998" spans="5:5" ht="18">
      <c r="E998" s="2"/>
    </row>
    <row r="999" spans="5:5" ht="18">
      <c r="E999" s="2"/>
    </row>
    <row r="1000" spans="5:5" ht="18">
      <c r="E1000" s="2"/>
    </row>
    <row r="1001" spans="5:5" ht="18">
      <c r="E1001" s="2"/>
    </row>
    <row r="1002" spans="5:5" ht="18">
      <c r="E1002" s="2"/>
    </row>
    <row r="1003" spans="5:5" ht="18">
      <c r="E1003" s="2"/>
    </row>
    <row r="1004" spans="5:5" ht="18">
      <c r="E1004" s="2"/>
    </row>
    <row r="1005" spans="5:5" ht="18">
      <c r="E1005" s="2"/>
    </row>
    <row r="1006" spans="5:5" ht="18">
      <c r="E1006" s="2"/>
    </row>
    <row r="1007" spans="5:5" ht="18">
      <c r="E1007" s="2"/>
    </row>
    <row r="1008" spans="5:5" ht="18">
      <c r="E1008" s="2"/>
    </row>
    <row r="1009" spans="5:5" ht="18">
      <c r="E1009" s="2"/>
    </row>
    <row r="1010" spans="5:5" ht="18">
      <c r="E1010" s="2"/>
    </row>
    <row r="1011" spans="5:5" ht="18">
      <c r="E1011" s="2"/>
    </row>
    <row r="1012" spans="5:5" ht="18">
      <c r="E1012" s="2"/>
    </row>
    <row r="1013" spans="5:5" ht="18">
      <c r="E1013" s="2"/>
    </row>
    <row r="1014" spans="5:5" ht="18">
      <c r="E1014" s="2"/>
    </row>
    <row r="1015" spans="5:5" ht="18">
      <c r="E1015" s="2"/>
    </row>
    <row r="1016" spans="5:5" ht="18">
      <c r="E1016" s="2"/>
    </row>
    <row r="1017" spans="5:5" ht="18">
      <c r="E1017" s="2"/>
    </row>
    <row r="1018" spans="5:5" ht="18">
      <c r="E1018" s="2"/>
    </row>
    <row r="1019" spans="5:5" ht="18">
      <c r="E1019" s="2"/>
    </row>
    <row r="1020" spans="5:5" ht="18">
      <c r="E1020" s="2"/>
    </row>
    <row r="1021" spans="5:5" ht="18">
      <c r="E1021" s="2"/>
    </row>
    <row r="1022" spans="5:5" ht="18">
      <c r="E1022" s="2"/>
    </row>
    <row r="1023" spans="5:5" ht="18">
      <c r="E1023" s="2"/>
    </row>
    <row r="1024" spans="5:5" ht="18">
      <c r="E1024" s="2"/>
    </row>
    <row r="1025" spans="5:5" ht="18">
      <c r="E1025" s="2"/>
    </row>
    <row r="1026" spans="5:5" ht="18">
      <c r="E1026" s="2"/>
    </row>
    <row r="1027" spans="5:5" ht="18">
      <c r="E1027" s="2"/>
    </row>
    <row r="1028" spans="5:5" ht="18">
      <c r="E1028" s="2"/>
    </row>
    <row r="1029" spans="5:5" ht="18">
      <c r="E1029" s="2"/>
    </row>
    <row r="1030" spans="5:5" ht="18">
      <c r="E1030" s="2"/>
    </row>
    <row r="1031" spans="5:5" ht="18">
      <c r="E1031" s="2"/>
    </row>
    <row r="1032" spans="5:5" ht="18">
      <c r="E1032" s="2"/>
    </row>
    <row r="1033" spans="5:5" ht="18">
      <c r="E1033" s="2"/>
    </row>
    <row r="1034" spans="5:5" ht="18">
      <c r="E1034" s="2"/>
    </row>
    <row r="1035" spans="5:5" ht="18">
      <c r="E1035" s="2"/>
    </row>
    <row r="1036" spans="5:5" ht="18">
      <c r="E1036" s="2"/>
    </row>
    <row r="1037" spans="5:5" ht="18">
      <c r="E1037" s="2"/>
    </row>
    <row r="1038" spans="5:5" ht="18">
      <c r="E1038" s="2"/>
    </row>
    <row r="1039" spans="5:5" ht="18">
      <c r="E1039" s="2"/>
    </row>
    <row r="1040" spans="5:5" ht="18">
      <c r="E1040" s="2"/>
    </row>
    <row r="1041" spans="5:5" ht="18">
      <c r="E1041" s="2"/>
    </row>
    <row r="1042" spans="5:5" ht="18">
      <c r="E1042" s="2"/>
    </row>
    <row r="1043" spans="5:5" ht="18">
      <c r="E1043" s="2"/>
    </row>
    <row r="1044" spans="5:5" ht="18">
      <c r="E1044" s="2"/>
    </row>
    <row r="1045" spans="5:5" ht="18">
      <c r="E1045" s="2"/>
    </row>
    <row r="1046" spans="5:5" ht="18">
      <c r="E1046" s="2"/>
    </row>
    <row r="1047" spans="5:5" ht="18">
      <c r="E1047" s="2"/>
    </row>
    <row r="1048" spans="5:5" ht="18">
      <c r="E1048" s="2"/>
    </row>
    <row r="1049" spans="5:5" ht="18">
      <c r="E1049" s="2"/>
    </row>
    <row r="1050" spans="5:5" ht="18">
      <c r="E1050" s="2"/>
    </row>
    <row r="1051" spans="5:5" ht="18">
      <c r="E1051" s="2"/>
    </row>
    <row r="1052" spans="5:5" ht="18">
      <c r="E1052" s="2"/>
    </row>
    <row r="1053" spans="5:5" ht="18">
      <c r="E1053" s="2"/>
    </row>
    <row r="1054" spans="5:5" ht="18">
      <c r="E1054" s="2"/>
    </row>
    <row r="1055" spans="5:5" ht="18">
      <c r="E1055" s="2"/>
    </row>
    <row r="1056" spans="5:5" ht="18">
      <c r="E1056" s="2"/>
    </row>
    <row r="1057" spans="5:5" ht="18">
      <c r="E1057" s="2"/>
    </row>
    <row r="1058" spans="5:5" ht="18">
      <c r="E1058" s="2"/>
    </row>
    <row r="1059" spans="5:5" ht="18">
      <c r="E1059" s="2"/>
    </row>
    <row r="1060" spans="5:5" ht="18">
      <c r="E1060" s="2"/>
    </row>
    <row r="1061" spans="5:5" ht="18">
      <c r="E1061" s="2"/>
    </row>
    <row r="1062" spans="5:5" ht="18">
      <c r="E1062" s="2"/>
    </row>
    <row r="1063" spans="5:5" ht="18">
      <c r="E1063" s="2"/>
    </row>
    <row r="1064" spans="5:5" ht="18">
      <c r="E1064" s="2"/>
    </row>
    <row r="1065" spans="5:5" ht="18">
      <c r="E1065" s="2"/>
    </row>
    <row r="1066" spans="5:5" ht="18">
      <c r="E1066" s="2"/>
    </row>
    <row r="1067" spans="5:5" ht="18">
      <c r="E1067" s="2"/>
    </row>
    <row r="1068" spans="5:5" ht="18">
      <c r="E1068" s="2"/>
    </row>
    <row r="1069" spans="5:5" ht="18">
      <c r="E1069" s="2"/>
    </row>
    <row r="1070" spans="5:5" ht="18">
      <c r="E1070" s="2"/>
    </row>
    <row r="1071" spans="5:5" ht="18">
      <c r="E1071" s="2"/>
    </row>
    <row r="1072" spans="5:5" ht="18">
      <c r="E1072" s="2"/>
    </row>
    <row r="1073" spans="5:5" ht="18">
      <c r="E1073" s="2"/>
    </row>
    <row r="1074" spans="5:5" ht="18">
      <c r="E1074" s="2"/>
    </row>
    <row r="1075" spans="5:5" ht="18">
      <c r="E1075" s="2"/>
    </row>
    <row r="1076" spans="5:5" ht="18">
      <c r="E1076" s="2"/>
    </row>
    <row r="1077" spans="5:5" ht="18">
      <c r="E1077" s="2"/>
    </row>
    <row r="1078" spans="5:5" ht="18">
      <c r="E1078" s="2"/>
    </row>
    <row r="1079" spans="5:5" ht="18">
      <c r="E1079" s="2"/>
    </row>
    <row r="1080" spans="5:5" ht="18">
      <c r="E1080" s="2"/>
    </row>
    <row r="1081" spans="5:5" ht="18">
      <c r="E1081" s="2"/>
    </row>
    <row r="1082" spans="5:5" ht="18">
      <c r="E1082" s="2"/>
    </row>
    <row r="1083" spans="5:5" ht="18">
      <c r="E1083" s="2"/>
    </row>
    <row r="1084" spans="5:5" ht="18">
      <c r="E1084" s="2"/>
    </row>
    <row r="1085" spans="5:5" ht="18">
      <c r="E1085" s="2"/>
    </row>
    <row r="1086" spans="5:5" ht="18">
      <c r="E1086" s="2"/>
    </row>
    <row r="1087" spans="5:5" ht="18">
      <c r="E1087" s="2"/>
    </row>
    <row r="1088" spans="5:5" ht="18">
      <c r="E1088" s="2"/>
    </row>
    <row r="1089" spans="5:5" ht="18">
      <c r="E1089" s="2"/>
    </row>
    <row r="1090" spans="5:5" ht="18">
      <c r="E1090" s="2"/>
    </row>
    <row r="1091" spans="5:5" ht="18">
      <c r="E1091" s="2"/>
    </row>
    <row r="1092" spans="5:5" ht="18">
      <c r="E1092" s="2"/>
    </row>
    <row r="1093" spans="5:5" ht="18">
      <c r="E1093" s="2"/>
    </row>
    <row r="1094" spans="5:5" ht="18">
      <c r="E1094" s="2"/>
    </row>
    <row r="1095" spans="5:5" ht="18">
      <c r="E1095" s="2"/>
    </row>
    <row r="1096" spans="5:5" ht="18">
      <c r="E1096" s="2"/>
    </row>
    <row r="1097" spans="5:5" ht="18">
      <c r="E1097" s="2"/>
    </row>
    <row r="1098" spans="5:5" ht="18">
      <c r="E1098" s="2"/>
    </row>
    <row r="1099" spans="5:5" ht="18">
      <c r="E1099" s="2"/>
    </row>
    <row r="1100" spans="5:5" ht="18">
      <c r="E1100" s="2"/>
    </row>
    <row r="1101" spans="5:5" ht="18">
      <c r="E1101" s="2"/>
    </row>
    <row r="1102" spans="5:5" ht="18">
      <c r="E1102" s="2"/>
    </row>
    <row r="1103" spans="5:5" ht="18">
      <c r="E1103" s="2"/>
    </row>
    <row r="1104" spans="5:5" ht="18">
      <c r="E1104" s="2"/>
    </row>
    <row r="1105" spans="5:5" ht="18">
      <c r="E1105" s="2"/>
    </row>
    <row r="1106" spans="5:5" ht="18">
      <c r="E1106" s="2"/>
    </row>
    <row r="1107" spans="5:5" ht="18">
      <c r="E1107" s="2"/>
    </row>
    <row r="1108" spans="5:5" ht="18">
      <c r="E1108" s="2"/>
    </row>
    <row r="1109" spans="5:5" ht="18">
      <c r="E1109" s="2"/>
    </row>
    <row r="1110" spans="5:5" ht="18">
      <c r="E1110" s="2"/>
    </row>
    <row r="1111" spans="5:5" ht="18">
      <c r="E1111" s="2"/>
    </row>
    <row r="1112" spans="5:5" ht="18">
      <c r="E1112" s="2"/>
    </row>
    <row r="1113" spans="5:5" ht="18">
      <c r="E1113" s="2"/>
    </row>
    <row r="1114" spans="5:5" ht="18">
      <c r="E1114" s="2"/>
    </row>
    <row r="1115" spans="5:5" ht="18">
      <c r="E1115" s="2"/>
    </row>
    <row r="1116" spans="5:5" ht="18">
      <c r="E1116" s="2"/>
    </row>
    <row r="1117" spans="5:5" ht="18">
      <c r="E1117" s="2"/>
    </row>
    <row r="1118" spans="5:5" ht="18">
      <c r="E1118" s="2"/>
    </row>
    <row r="1119" spans="5:5" ht="18">
      <c r="E1119" s="2"/>
    </row>
    <row r="1120" spans="5:5" ht="18">
      <c r="E1120" s="2"/>
    </row>
    <row r="1121" spans="5:5" ht="18">
      <c r="E1121" s="2"/>
    </row>
    <row r="1122" spans="5:5" ht="18">
      <c r="E1122" s="2"/>
    </row>
    <row r="1123" spans="5:5" ht="18">
      <c r="E1123" s="2"/>
    </row>
    <row r="1124" spans="5:5" ht="18">
      <c r="E1124" s="2"/>
    </row>
    <row r="1125" spans="5:5" ht="18">
      <c r="E1125" s="2"/>
    </row>
    <row r="1126" spans="5:5" ht="18">
      <c r="E1126" s="2"/>
    </row>
    <row r="1127" spans="5:5" ht="18">
      <c r="E1127" s="2"/>
    </row>
    <row r="1128" spans="5:5" ht="18">
      <c r="E1128" s="2"/>
    </row>
    <row r="1129" spans="5:5" ht="18">
      <c r="E1129" s="2"/>
    </row>
    <row r="1130" spans="5:5" ht="18">
      <c r="E1130" s="2"/>
    </row>
    <row r="1131" spans="5:5" ht="18">
      <c r="E1131" s="2"/>
    </row>
    <row r="1132" spans="5:5" ht="18">
      <c r="E1132" s="2"/>
    </row>
    <row r="1133" spans="5:5" ht="18">
      <c r="E1133" s="2"/>
    </row>
    <row r="1134" spans="5:5" ht="18">
      <c r="E1134" s="2"/>
    </row>
    <row r="1135" spans="5:5" ht="18">
      <c r="E1135" s="2"/>
    </row>
    <row r="1136" spans="5:5" ht="18">
      <c r="E1136" s="2"/>
    </row>
    <row r="1137" spans="5:5" ht="18">
      <c r="E1137" s="2"/>
    </row>
    <row r="1138" spans="5:5" ht="18">
      <c r="E1138" s="2"/>
    </row>
    <row r="1139" spans="5:5" ht="18">
      <c r="E1139" s="2"/>
    </row>
    <row r="1140" spans="5:5" ht="18">
      <c r="E1140" s="2"/>
    </row>
    <row r="1141" spans="5:5" ht="18">
      <c r="E1141" s="2"/>
    </row>
    <row r="1142" spans="5:5" ht="18">
      <c r="E1142" s="2"/>
    </row>
    <row r="1143" spans="5:5" ht="18">
      <c r="E1143" s="2"/>
    </row>
    <row r="1144" spans="5:5" ht="18">
      <c r="E1144" s="2"/>
    </row>
    <row r="1145" spans="5:5" ht="18">
      <c r="E1145" s="2"/>
    </row>
    <row r="1146" spans="5:5" ht="18">
      <c r="E1146" s="2"/>
    </row>
    <row r="1147" spans="5:5" ht="18">
      <c r="E1147" s="2"/>
    </row>
    <row r="1148" spans="5:5" ht="18">
      <c r="E1148" s="2"/>
    </row>
    <row r="1149" spans="5:5" ht="18">
      <c r="E1149" s="2"/>
    </row>
    <row r="1150" spans="5:5" ht="18">
      <c r="E1150" s="2"/>
    </row>
    <row r="1151" spans="5:5" ht="18">
      <c r="E1151" s="2"/>
    </row>
    <row r="1152" spans="5:5" ht="18">
      <c r="E1152" s="2"/>
    </row>
    <row r="1153" spans="5:5" ht="18">
      <c r="E1153" s="2"/>
    </row>
    <row r="1154" spans="5:5" ht="18">
      <c r="E1154" s="2"/>
    </row>
    <row r="1155" spans="5:5" ht="18">
      <c r="E1155" s="2"/>
    </row>
    <row r="1156" spans="5:5" ht="18">
      <c r="E1156" s="2"/>
    </row>
    <row r="1157" spans="5:5" ht="18">
      <c r="E1157" s="2"/>
    </row>
    <row r="1158" spans="5:5" ht="18">
      <c r="E1158" s="2"/>
    </row>
    <row r="1159" spans="5:5" ht="18">
      <c r="E1159" s="2"/>
    </row>
    <row r="1160" spans="5:5" ht="18">
      <c r="E1160" s="2"/>
    </row>
    <row r="1161" spans="5:5" ht="18">
      <c r="E1161" s="2"/>
    </row>
    <row r="1162" spans="5:5" ht="18">
      <c r="E1162" s="2"/>
    </row>
    <row r="1163" spans="5:5" ht="18">
      <c r="E1163" s="2"/>
    </row>
    <row r="1164" spans="5:5" ht="18">
      <c r="E1164" s="2"/>
    </row>
    <row r="1165" spans="5:5" ht="18">
      <c r="E1165" s="2"/>
    </row>
    <row r="1166" spans="5:5" ht="18">
      <c r="E1166" s="2"/>
    </row>
    <row r="1167" spans="5:5" ht="18">
      <c r="E1167" s="2"/>
    </row>
    <row r="1168" spans="5:5" ht="18">
      <c r="E1168" s="2"/>
    </row>
    <row r="1169" spans="5:5" ht="18">
      <c r="E1169" s="2"/>
    </row>
    <row r="1170" spans="5:5" ht="18">
      <c r="E1170" s="2"/>
    </row>
    <row r="1171" spans="5:5" ht="18">
      <c r="E1171" s="2"/>
    </row>
    <row r="1172" spans="5:5" ht="18">
      <c r="E1172" s="2"/>
    </row>
    <row r="1173" spans="5:5" ht="18">
      <c r="E1173" s="2"/>
    </row>
    <row r="1174" spans="5:5" ht="18">
      <c r="E1174" s="2"/>
    </row>
    <row r="1175" spans="5:5" ht="18">
      <c r="E1175" s="2"/>
    </row>
    <row r="1176" spans="5:5" ht="18">
      <c r="E1176" s="2"/>
    </row>
    <row r="1177" spans="5:5" ht="18">
      <c r="E1177" s="2"/>
    </row>
    <row r="1178" spans="5:5" ht="18">
      <c r="E1178" s="2"/>
    </row>
    <row r="1179" spans="5:5" ht="18">
      <c r="E1179" s="2"/>
    </row>
    <row r="1180" spans="5:5" ht="18">
      <c r="E1180" s="2"/>
    </row>
    <row r="1181" spans="5:5" ht="18">
      <c r="E1181" s="2"/>
    </row>
    <row r="1182" spans="5:5" ht="18">
      <c r="E1182" s="2"/>
    </row>
    <row r="1183" spans="5:5" ht="18">
      <c r="E1183" s="2"/>
    </row>
    <row r="1184" spans="5:5" ht="18">
      <c r="E1184" s="2"/>
    </row>
    <row r="1185" spans="5:5" ht="18">
      <c r="E1185" s="2"/>
    </row>
    <row r="1186" spans="5:5" ht="18">
      <c r="E1186" s="2"/>
    </row>
    <row r="1187" spans="5:5" ht="18">
      <c r="E1187" s="2"/>
    </row>
    <row r="1188" spans="5:5" ht="18">
      <c r="E1188" s="2"/>
    </row>
    <row r="1189" spans="5:5" ht="18">
      <c r="E1189" s="2"/>
    </row>
    <row r="1190" spans="5:5" ht="18">
      <c r="E1190" s="2"/>
    </row>
    <row r="1191" spans="5:5" ht="18">
      <c r="E1191" s="2"/>
    </row>
    <row r="1192" spans="5:5" ht="18">
      <c r="E1192" s="2"/>
    </row>
    <row r="1193" spans="5:5" ht="18">
      <c r="E1193" s="2"/>
    </row>
    <row r="1194" spans="5:5" ht="18">
      <c r="E1194" s="2"/>
    </row>
    <row r="1195" spans="5:5" ht="18">
      <c r="E1195" s="2"/>
    </row>
    <row r="1196" spans="5:5" ht="18">
      <c r="E1196" s="2"/>
    </row>
    <row r="1197" spans="5:5" ht="18">
      <c r="E1197" s="2"/>
    </row>
    <row r="1198" spans="5:5" ht="18">
      <c r="E1198" s="2"/>
    </row>
    <row r="1199" spans="5:5" ht="18">
      <c r="E1199" s="2"/>
    </row>
    <row r="1200" spans="5:5" ht="18">
      <c r="E1200" s="2"/>
    </row>
    <row r="1201" spans="5:5" ht="18">
      <c r="E1201" s="2"/>
    </row>
    <row r="1202" spans="5:5" ht="18">
      <c r="E1202" s="2"/>
    </row>
    <row r="1203" spans="5:5" ht="18">
      <c r="E1203" s="2"/>
    </row>
    <row r="1204" spans="5:5" ht="18">
      <c r="E1204" s="2"/>
    </row>
    <row r="1205" spans="5:5" ht="18">
      <c r="E1205" s="2"/>
    </row>
    <row r="1206" spans="5:5" ht="18">
      <c r="E1206" s="2"/>
    </row>
    <row r="1207" spans="5:5" ht="18">
      <c r="E1207" s="2"/>
    </row>
    <row r="1208" spans="5:5" ht="18">
      <c r="E1208" s="2"/>
    </row>
    <row r="1209" spans="5:5" ht="18">
      <c r="E1209" s="2"/>
    </row>
    <row r="1210" spans="5:5" ht="18">
      <c r="E1210" s="2"/>
    </row>
    <row r="1211" spans="5:5" ht="18">
      <c r="E1211" s="2"/>
    </row>
    <row r="1212" spans="5:5" ht="18">
      <c r="E1212" s="2"/>
    </row>
    <row r="1213" spans="5:5" ht="18">
      <c r="E1213" s="2"/>
    </row>
    <row r="1214" spans="5:5" ht="18">
      <c r="E1214" s="2"/>
    </row>
    <row r="1215" spans="5:5" ht="18">
      <c r="E1215" s="2"/>
    </row>
    <row r="1216" spans="5:5" ht="18">
      <c r="E1216" s="2"/>
    </row>
    <row r="1217" spans="5:5" ht="18">
      <c r="E1217" s="2"/>
    </row>
    <row r="1218" spans="5:5" ht="18">
      <c r="E1218" s="2"/>
    </row>
    <row r="1219" spans="5:5" ht="18">
      <c r="E1219" s="2"/>
    </row>
    <row r="1220" spans="5:5" ht="18">
      <c r="E1220" s="2"/>
    </row>
    <row r="1221" spans="5:5" ht="18">
      <c r="E1221" s="2"/>
    </row>
    <row r="1222" spans="5:5" ht="18">
      <c r="E1222" s="2"/>
    </row>
    <row r="1223" spans="5:5" ht="18">
      <c r="E1223" s="2"/>
    </row>
    <row r="1224" spans="5:5" ht="18">
      <c r="E1224" s="2"/>
    </row>
    <row r="1225" spans="5:5" ht="18">
      <c r="E1225" s="2"/>
    </row>
    <row r="1226" spans="5:5" ht="18">
      <c r="E1226" s="2"/>
    </row>
    <row r="1227" spans="5:5" ht="18">
      <c r="E1227" s="2"/>
    </row>
    <row r="1228" spans="5:5" ht="18">
      <c r="E1228" s="2"/>
    </row>
    <row r="1229" spans="5:5" ht="18">
      <c r="E1229" s="2"/>
    </row>
    <row r="1230" spans="5:5" ht="18">
      <c r="E1230" s="2"/>
    </row>
    <row r="1231" spans="5:5" ht="18">
      <c r="E1231" s="2"/>
    </row>
    <row r="1232" spans="5:5" ht="18">
      <c r="E1232" s="2"/>
    </row>
    <row r="1233" spans="5:5" ht="18">
      <c r="E1233" s="2"/>
    </row>
    <row r="1234" spans="5:5" ht="18">
      <c r="E1234" s="2"/>
    </row>
    <row r="1235" spans="5:5" ht="18">
      <c r="E1235" s="2"/>
    </row>
    <row r="1236" spans="5:5" ht="18">
      <c r="E1236" s="2"/>
    </row>
    <row r="1237" spans="5:5" ht="18">
      <c r="E1237" s="2"/>
    </row>
    <row r="1238" spans="5:5" ht="18">
      <c r="E1238" s="2"/>
    </row>
    <row r="1239" spans="5:5" ht="18">
      <c r="E1239" s="2"/>
    </row>
    <row r="1240" spans="5:5" ht="18">
      <c r="E1240" s="2"/>
    </row>
    <row r="1241" spans="5:5" ht="18">
      <c r="E1241" s="2"/>
    </row>
    <row r="1242" spans="5:5" ht="18">
      <c r="E1242" s="2"/>
    </row>
    <row r="1243" spans="5:5" ht="18">
      <c r="E1243" s="2"/>
    </row>
    <row r="1244" spans="5:5" ht="18">
      <c r="E1244" s="2"/>
    </row>
    <row r="1245" spans="5:5" ht="18">
      <c r="E1245" s="2"/>
    </row>
    <row r="1246" spans="5:5" ht="18">
      <c r="E1246" s="2"/>
    </row>
    <row r="1247" spans="5:5" ht="18">
      <c r="E1247" s="2"/>
    </row>
    <row r="1248" spans="5:5" ht="18">
      <c r="E1248" s="2"/>
    </row>
    <row r="1249" spans="5:5" ht="18">
      <c r="E1249" s="2"/>
    </row>
    <row r="1250" spans="5:5" ht="18">
      <c r="E1250" s="2"/>
    </row>
    <row r="1251" spans="5:5" ht="18">
      <c r="E1251" s="2"/>
    </row>
    <row r="1252" spans="5:5" ht="18">
      <c r="E1252" s="2"/>
    </row>
    <row r="1253" spans="5:5" ht="18">
      <c r="E1253" s="2"/>
    </row>
    <row r="1254" spans="5:5" ht="18">
      <c r="E1254" s="2"/>
    </row>
    <row r="1255" spans="5:5" ht="18">
      <c r="E1255" s="2"/>
    </row>
    <row r="1256" spans="5:5" ht="18">
      <c r="E1256" s="2"/>
    </row>
    <row r="1257" spans="5:5" ht="18">
      <c r="E1257" s="2"/>
    </row>
    <row r="1258" spans="5:5" ht="18">
      <c r="E1258" s="2"/>
    </row>
    <row r="1259" spans="5:5" ht="18">
      <c r="E1259" s="2"/>
    </row>
    <row r="1260" spans="5:5" ht="18">
      <c r="E1260" s="2"/>
    </row>
    <row r="1261" spans="5:5" ht="18">
      <c r="E1261" s="2"/>
    </row>
    <row r="1262" spans="5:5" ht="18">
      <c r="E1262" s="2"/>
    </row>
    <row r="1263" spans="5:5" ht="18">
      <c r="E1263" s="2"/>
    </row>
    <row r="1264" spans="5:5" ht="18">
      <c r="E1264" s="2"/>
    </row>
    <row r="1265" spans="5:5" ht="18">
      <c r="E1265" s="2"/>
    </row>
    <row r="1266" spans="5:5" ht="18">
      <c r="E1266" s="2"/>
    </row>
    <row r="1267" spans="5:5" ht="18">
      <c r="E1267" s="2"/>
    </row>
    <row r="1268" spans="5:5" ht="18">
      <c r="E1268" s="2"/>
    </row>
    <row r="1269" spans="5:5" ht="18">
      <c r="E1269" s="2"/>
    </row>
    <row r="1270" spans="5:5" ht="18">
      <c r="E1270" s="2"/>
    </row>
    <row r="1271" spans="5:5" ht="18">
      <c r="E1271" s="2"/>
    </row>
    <row r="1272" spans="5:5" ht="18">
      <c r="E1272" s="2"/>
    </row>
    <row r="1273" spans="5:5" ht="18">
      <c r="E1273" s="2"/>
    </row>
    <row r="1274" spans="5:5" ht="18">
      <c r="E1274" s="2"/>
    </row>
    <row r="1275" spans="5:5" ht="18">
      <c r="E1275" s="2"/>
    </row>
    <row r="1276" spans="5:5" ht="18">
      <c r="E1276" s="2"/>
    </row>
    <row r="1277" spans="5:5" ht="18">
      <c r="E1277" s="2"/>
    </row>
    <row r="1278" spans="5:5" ht="18">
      <c r="E1278" s="2"/>
    </row>
    <row r="1279" spans="5:5" ht="18">
      <c r="E1279" s="2"/>
    </row>
    <row r="1280" spans="5:5" ht="18">
      <c r="E1280" s="2"/>
    </row>
    <row r="1281" spans="5:5" ht="18">
      <c r="E1281" s="2"/>
    </row>
    <row r="1282" spans="5:5" ht="18">
      <c r="E1282" s="2"/>
    </row>
    <row r="1283" spans="5:5" ht="18">
      <c r="E1283" s="2"/>
    </row>
    <row r="1284" spans="5:5" ht="18">
      <c r="E1284" s="2"/>
    </row>
    <row r="1285" spans="5:5" ht="18">
      <c r="E1285" s="2"/>
    </row>
    <row r="1286" spans="5:5" ht="18">
      <c r="E1286" s="2"/>
    </row>
    <row r="1287" spans="5:5" ht="18">
      <c r="E1287" s="2"/>
    </row>
    <row r="1288" spans="5:5" ht="18">
      <c r="E1288" s="2"/>
    </row>
    <row r="1289" spans="5:5" ht="18">
      <c r="E1289" s="2"/>
    </row>
    <row r="1290" spans="5:5" ht="18">
      <c r="E1290" s="2"/>
    </row>
    <row r="1291" spans="5:5" ht="18">
      <c r="E1291" s="2"/>
    </row>
    <row r="1292" spans="5:5" ht="18">
      <c r="E1292" s="2"/>
    </row>
    <row r="1293" spans="5:5" ht="18">
      <c r="E1293" s="2"/>
    </row>
    <row r="1294" spans="5:5" ht="18">
      <c r="E1294" s="2"/>
    </row>
    <row r="1295" spans="5:5" ht="18">
      <c r="E1295" s="2"/>
    </row>
    <row r="1296" spans="5:5" ht="18">
      <c r="E1296" s="2"/>
    </row>
    <row r="1297" spans="5:5" ht="18">
      <c r="E1297" s="2"/>
    </row>
    <row r="1298" spans="5:5" ht="18">
      <c r="E1298" s="2"/>
    </row>
    <row r="1299" spans="5:5" ht="18">
      <c r="E1299" s="2"/>
    </row>
    <row r="1300" spans="5:5" ht="18">
      <c r="E1300" s="2"/>
    </row>
    <row r="1301" spans="5:5" ht="18">
      <c r="E1301" s="2"/>
    </row>
    <row r="1302" spans="5:5" ht="18">
      <c r="E1302" s="2"/>
    </row>
    <row r="1303" spans="5:5" ht="18">
      <c r="E1303" s="2"/>
    </row>
    <row r="1304" spans="5:5" ht="18">
      <c r="E1304" s="2"/>
    </row>
    <row r="1305" spans="5:5" ht="18">
      <c r="E1305" s="2"/>
    </row>
    <row r="1306" spans="5:5" ht="18">
      <c r="E1306" s="2"/>
    </row>
    <row r="1307" spans="5:5" ht="18">
      <c r="E1307" s="2"/>
    </row>
    <row r="1308" spans="5:5" ht="18">
      <c r="E1308" s="2"/>
    </row>
    <row r="1309" spans="5:5" ht="18">
      <c r="E1309" s="2"/>
    </row>
    <row r="1310" spans="5:5" ht="18">
      <c r="E1310" s="2"/>
    </row>
    <row r="1311" spans="5:5" ht="18">
      <c r="E1311" s="2"/>
    </row>
    <row r="1312" spans="5:5" ht="18">
      <c r="E1312" s="2"/>
    </row>
    <row r="1313" spans="5:5" ht="18">
      <c r="E1313" s="2"/>
    </row>
    <row r="1314" spans="5:5" ht="18">
      <c r="E1314" s="2"/>
    </row>
    <row r="1315" spans="5:5" ht="18">
      <c r="E1315" s="2"/>
    </row>
    <row r="1316" spans="5:5" ht="18">
      <c r="E1316" s="2"/>
    </row>
    <row r="1317" spans="5:5" ht="18">
      <c r="E1317" s="2"/>
    </row>
    <row r="1318" spans="5:5" ht="18">
      <c r="E1318" s="2"/>
    </row>
    <row r="1319" spans="5:5" ht="18">
      <c r="E1319" s="2"/>
    </row>
    <row r="1320" spans="5:5" ht="18">
      <c r="E1320" s="2"/>
    </row>
    <row r="1321" spans="5:5" ht="18">
      <c r="E1321" s="2"/>
    </row>
    <row r="1322" spans="5:5" ht="18">
      <c r="E1322" s="2"/>
    </row>
    <row r="1323" spans="5:5" ht="18">
      <c r="E1323" s="2"/>
    </row>
    <row r="1324" spans="5:5" ht="18">
      <c r="E1324" s="2"/>
    </row>
    <row r="1325" spans="5:5" ht="18">
      <c r="E1325" s="2"/>
    </row>
    <row r="1326" spans="5:5" ht="18">
      <c r="E1326" s="2"/>
    </row>
    <row r="1327" spans="5:5" ht="18">
      <c r="E1327" s="2"/>
    </row>
    <row r="1328" spans="5:5" ht="18">
      <c r="E1328" s="2"/>
    </row>
    <row r="1329" spans="5:5" ht="18">
      <c r="E1329" s="2"/>
    </row>
    <row r="1330" spans="5:5" ht="18">
      <c r="E1330" s="2"/>
    </row>
    <row r="1331" spans="5:5" ht="18">
      <c r="E1331" s="2"/>
    </row>
    <row r="1332" spans="5:5" ht="18">
      <c r="E1332" s="2"/>
    </row>
    <row r="1333" spans="5:5" ht="18">
      <c r="E1333" s="2"/>
    </row>
    <row r="1334" spans="5:5" ht="18">
      <c r="E1334" s="2"/>
    </row>
    <row r="1335" spans="5:5" ht="18">
      <c r="E1335" s="2"/>
    </row>
    <row r="1336" spans="5:5" ht="18">
      <c r="E1336" s="2"/>
    </row>
    <row r="1337" spans="5:5" ht="18">
      <c r="E1337" s="2"/>
    </row>
    <row r="1338" spans="5:5" ht="18">
      <c r="E1338" s="2"/>
    </row>
    <row r="1339" spans="5:5" ht="18">
      <c r="E1339" s="2"/>
    </row>
    <row r="1340" spans="5:5" ht="18">
      <c r="E1340" s="2"/>
    </row>
    <row r="1341" spans="5:5" ht="18">
      <c r="E1341" s="2"/>
    </row>
    <row r="1342" spans="5:5" ht="18">
      <c r="E1342" s="2"/>
    </row>
    <row r="1343" spans="5:5" ht="18">
      <c r="E1343" s="2"/>
    </row>
    <row r="1344" spans="5:5" ht="18">
      <c r="E1344" s="2"/>
    </row>
    <row r="1345" spans="5:5" ht="18">
      <c r="E1345" s="2"/>
    </row>
    <row r="1346" spans="5:5" ht="18">
      <c r="E1346" s="2"/>
    </row>
    <row r="1347" spans="5:5" ht="18">
      <c r="E1347" s="2"/>
    </row>
    <row r="1348" spans="5:5" ht="18">
      <c r="E1348" s="2"/>
    </row>
    <row r="1349" spans="5:5" ht="18">
      <c r="E1349" s="2"/>
    </row>
    <row r="1350" spans="5:5" ht="18">
      <c r="E1350" s="2"/>
    </row>
    <row r="1351" spans="5:5" ht="18">
      <c r="E1351" s="2"/>
    </row>
    <row r="1352" spans="5:5" ht="18">
      <c r="E1352" s="2"/>
    </row>
    <row r="1353" spans="5:5" ht="18">
      <c r="E1353" s="2"/>
    </row>
    <row r="1354" spans="5:5" ht="18">
      <c r="E1354" s="2"/>
    </row>
    <row r="1355" spans="5:5" ht="18">
      <c r="E1355" s="2"/>
    </row>
    <row r="1356" spans="5:5" ht="18">
      <c r="E1356" s="2"/>
    </row>
    <row r="1357" spans="5:5" ht="18">
      <c r="E1357" s="2"/>
    </row>
    <row r="1358" spans="5:5" ht="18">
      <c r="E1358" s="2"/>
    </row>
    <row r="1359" spans="5:5" ht="18">
      <c r="E1359" s="2"/>
    </row>
    <row r="1360" spans="5:5" ht="18">
      <c r="E1360" s="2"/>
    </row>
    <row r="1361" spans="5:5" ht="18">
      <c r="E1361" s="2"/>
    </row>
    <row r="1362" spans="5:5" ht="18">
      <c r="E1362" s="2"/>
    </row>
    <row r="1363" spans="5:5" ht="18">
      <c r="E1363" s="2"/>
    </row>
    <row r="1364" spans="5:5" ht="18">
      <c r="E1364" s="2"/>
    </row>
    <row r="1365" spans="5:5" ht="18">
      <c r="E1365" s="2"/>
    </row>
    <row r="1366" spans="5:5" ht="18">
      <c r="E1366" s="2"/>
    </row>
    <row r="1367" spans="5:5" ht="18">
      <c r="E1367" s="2"/>
    </row>
    <row r="1368" spans="5:5" ht="18">
      <c r="E1368" s="2"/>
    </row>
    <row r="1369" spans="5:5" ht="18">
      <c r="E1369" s="2"/>
    </row>
    <row r="1370" spans="5:5" ht="18">
      <c r="E1370" s="2"/>
    </row>
    <row r="1371" spans="5:5" ht="18">
      <c r="E1371" s="2"/>
    </row>
    <row r="1372" spans="5:5" ht="18">
      <c r="E1372" s="2"/>
    </row>
    <row r="1373" spans="5:5" ht="18">
      <c r="E1373" s="2"/>
    </row>
    <row r="1374" spans="5:5" ht="18">
      <c r="E1374" s="2"/>
    </row>
    <row r="1375" spans="5:5" ht="18">
      <c r="E1375" s="2"/>
    </row>
    <row r="1376" spans="5:5" ht="18">
      <c r="E1376" s="2"/>
    </row>
    <row r="1377" spans="5:5" ht="18">
      <c r="E1377" s="2"/>
    </row>
    <row r="1378" spans="5:5" ht="18">
      <c r="E1378" s="2"/>
    </row>
    <row r="1379" spans="5:5" ht="18">
      <c r="E1379" s="2"/>
    </row>
    <row r="1380" spans="5:5" ht="18">
      <c r="E1380" s="2"/>
    </row>
    <row r="1381" spans="5:5" ht="18">
      <c r="E1381" s="2"/>
    </row>
    <row r="1382" spans="5:5" ht="18">
      <c r="E1382" s="2"/>
    </row>
    <row r="1383" spans="5:5" ht="18">
      <c r="E1383" s="2"/>
    </row>
    <row r="1384" spans="5:5" ht="18">
      <c r="E1384" s="2"/>
    </row>
    <row r="1385" spans="5:5" ht="18">
      <c r="E1385" s="2"/>
    </row>
    <row r="1386" spans="5:5" ht="18">
      <c r="E1386" s="2"/>
    </row>
    <row r="1387" spans="5:5" ht="18">
      <c r="E1387" s="2"/>
    </row>
    <row r="1388" spans="5:5" ht="18">
      <c r="E1388" s="2"/>
    </row>
    <row r="1389" spans="5:5" ht="18">
      <c r="E1389" s="2"/>
    </row>
    <row r="1390" spans="5:5" ht="18">
      <c r="E1390" s="2"/>
    </row>
    <row r="1391" spans="5:5" ht="18">
      <c r="E1391" s="2"/>
    </row>
    <row r="1392" spans="5:5" ht="18">
      <c r="E1392" s="2"/>
    </row>
    <row r="1393" spans="5:5" ht="18">
      <c r="E1393" s="2"/>
    </row>
    <row r="1394" spans="5:5" ht="18">
      <c r="E1394" s="2"/>
    </row>
    <row r="1395" spans="5:5" ht="18">
      <c r="E1395" s="2"/>
    </row>
    <row r="1396" spans="5:5" ht="18">
      <c r="E1396" s="2"/>
    </row>
    <row r="1397" spans="5:5" ht="18">
      <c r="E1397" s="2"/>
    </row>
    <row r="1398" spans="5:5" ht="18">
      <c r="E1398" s="2"/>
    </row>
    <row r="1399" spans="5:5" ht="18">
      <c r="E1399" s="2"/>
    </row>
    <row r="1400" spans="5:5" ht="18">
      <c r="E1400" s="2"/>
    </row>
    <row r="1401" spans="5:5" ht="18">
      <c r="E1401" s="2"/>
    </row>
    <row r="1402" spans="5:5" ht="18">
      <c r="E1402" s="2"/>
    </row>
    <row r="1403" spans="5:5" ht="18">
      <c r="E1403" s="2"/>
    </row>
    <row r="1404" spans="5:5" ht="18">
      <c r="E1404" s="2"/>
    </row>
    <row r="1405" spans="5:5" ht="18">
      <c r="E1405" s="2"/>
    </row>
    <row r="1406" spans="5:5" ht="18">
      <c r="E1406" s="2"/>
    </row>
    <row r="1407" spans="5:5" ht="18">
      <c r="E1407" s="2"/>
    </row>
    <row r="1408" spans="5:5" ht="18">
      <c r="E1408" s="2"/>
    </row>
    <row r="1409" spans="5:5" ht="18">
      <c r="E1409" s="2"/>
    </row>
    <row r="1410" spans="5:5" ht="18">
      <c r="E1410" s="2"/>
    </row>
    <row r="1411" spans="5:5" ht="18">
      <c r="E1411" s="2"/>
    </row>
    <row r="1412" spans="5:5" ht="18">
      <c r="E1412" s="2"/>
    </row>
    <row r="1413" spans="5:5" ht="18">
      <c r="E1413" s="2"/>
    </row>
    <row r="1414" spans="5:5" ht="18">
      <c r="E1414" s="2"/>
    </row>
    <row r="1415" spans="5:5" ht="18">
      <c r="E1415" s="2"/>
    </row>
    <row r="1416" spans="5:5" ht="18">
      <c r="E1416" s="2"/>
    </row>
    <row r="1417" spans="5:5" ht="18">
      <c r="E1417" s="2"/>
    </row>
    <row r="1418" spans="5:5" ht="18">
      <c r="E1418" s="2"/>
    </row>
    <row r="1419" spans="5:5" ht="18">
      <c r="E1419" s="2"/>
    </row>
    <row r="1420" spans="5:5" ht="18">
      <c r="E1420" s="2"/>
    </row>
    <row r="1421" spans="5:5" ht="18">
      <c r="E1421" s="2"/>
    </row>
    <row r="1422" spans="5:5" ht="18">
      <c r="E1422" s="2"/>
    </row>
    <row r="1423" spans="5:5" ht="18">
      <c r="E1423" s="2"/>
    </row>
    <row r="1424" spans="5:5" ht="18">
      <c r="E1424" s="2"/>
    </row>
    <row r="1425" spans="5:5" ht="18">
      <c r="E1425" s="2"/>
    </row>
    <row r="1426" spans="5:5" ht="18">
      <c r="E1426" s="2"/>
    </row>
    <row r="1427" spans="5:5" ht="18">
      <c r="E1427" s="2"/>
    </row>
    <row r="1428" spans="5:5" ht="18">
      <c r="E1428" s="2"/>
    </row>
    <row r="1429" spans="5:5" ht="18">
      <c r="E1429" s="2"/>
    </row>
    <row r="1430" spans="5:5" ht="18">
      <c r="E1430" s="2"/>
    </row>
    <row r="1431" spans="5:5" ht="18">
      <c r="E1431" s="2"/>
    </row>
    <row r="1432" spans="5:5" ht="18">
      <c r="E1432" s="2"/>
    </row>
    <row r="1433" spans="5:5" ht="18">
      <c r="E1433" s="2"/>
    </row>
    <row r="1434" spans="5:5" ht="18">
      <c r="E1434" s="2"/>
    </row>
    <row r="1435" spans="5:5" ht="18">
      <c r="E1435" s="2"/>
    </row>
    <row r="1436" spans="5:5" ht="18">
      <c r="E1436" s="2"/>
    </row>
    <row r="1437" spans="5:5" ht="18">
      <c r="E1437" s="2"/>
    </row>
    <row r="1438" spans="5:5" ht="18">
      <c r="E1438" s="2"/>
    </row>
    <row r="1439" spans="5:5" ht="18">
      <c r="E1439" s="2"/>
    </row>
    <row r="1440" spans="5:5" ht="18">
      <c r="E1440" s="2"/>
    </row>
    <row r="1441" spans="5:5" ht="18">
      <c r="E1441" s="2"/>
    </row>
    <row r="1442" spans="5:5" ht="18">
      <c r="E1442" s="2"/>
    </row>
    <row r="1443" spans="5:5" ht="18">
      <c r="E1443" s="2"/>
    </row>
    <row r="1444" spans="5:5" ht="18">
      <c r="E1444" s="2"/>
    </row>
    <row r="1445" spans="5:5" ht="18">
      <c r="E1445" s="2"/>
    </row>
    <row r="1446" spans="5:5" ht="18">
      <c r="E1446" s="2"/>
    </row>
    <row r="1447" spans="5:5" ht="18">
      <c r="E1447" s="2"/>
    </row>
    <row r="1448" spans="5:5" ht="18">
      <c r="E1448" s="2"/>
    </row>
    <row r="1449" spans="5:5" ht="18">
      <c r="E1449" s="2"/>
    </row>
    <row r="1450" spans="5:5" ht="18">
      <c r="E1450" s="2"/>
    </row>
    <row r="1451" spans="5:5" ht="18">
      <c r="E1451" s="2"/>
    </row>
    <row r="1452" spans="5:5" ht="18">
      <c r="E1452" s="2"/>
    </row>
    <row r="1453" spans="5:5" ht="18">
      <c r="E1453" s="2"/>
    </row>
    <row r="1454" spans="5:5" ht="18">
      <c r="E1454" s="2"/>
    </row>
    <row r="1455" spans="5:5" ht="18">
      <c r="E1455" s="2"/>
    </row>
    <row r="1456" spans="5:5" ht="18">
      <c r="E1456" s="2"/>
    </row>
    <row r="1457" spans="5:5" ht="18">
      <c r="E1457" s="2"/>
    </row>
    <row r="1458" spans="5:5" ht="18">
      <c r="E1458" s="2"/>
    </row>
    <row r="1459" spans="5:5" ht="18">
      <c r="E1459" s="2"/>
    </row>
    <row r="1460" spans="5:5" ht="18">
      <c r="E1460" s="2"/>
    </row>
    <row r="1461" spans="5:5" ht="18">
      <c r="E1461" s="2"/>
    </row>
    <row r="1462" spans="5:5" ht="18">
      <c r="E1462" s="2"/>
    </row>
    <row r="1463" spans="5:5" ht="18">
      <c r="E1463" s="2"/>
    </row>
    <row r="1464" spans="5:5" ht="18">
      <c r="E1464" s="2"/>
    </row>
    <row r="1465" spans="5:5" ht="18">
      <c r="E1465" s="2"/>
    </row>
    <row r="1466" spans="5:5" ht="18">
      <c r="E1466" s="2"/>
    </row>
    <row r="1467" spans="5:5" ht="18">
      <c r="E1467" s="2"/>
    </row>
    <row r="1468" spans="5:5" ht="18">
      <c r="E1468" s="2"/>
    </row>
    <row r="1469" spans="5:5" ht="18">
      <c r="E1469" s="2"/>
    </row>
    <row r="1470" spans="5:5" ht="18">
      <c r="E1470" s="2"/>
    </row>
    <row r="1471" spans="5:5" ht="18">
      <c r="E1471" s="2"/>
    </row>
    <row r="1472" spans="5:5" ht="18">
      <c r="E1472" s="2"/>
    </row>
    <row r="1473" spans="5:5" ht="18">
      <c r="E1473" s="2"/>
    </row>
    <row r="1474" spans="5:5" ht="18">
      <c r="E1474" s="2"/>
    </row>
    <row r="1475" spans="5:5" ht="18">
      <c r="E1475" s="2"/>
    </row>
    <row r="1476" spans="5:5" ht="18">
      <c r="E1476" s="2"/>
    </row>
    <row r="1477" spans="5:5" ht="18">
      <c r="E1477" s="2"/>
    </row>
    <row r="1478" spans="5:5" ht="18">
      <c r="E1478" s="2"/>
    </row>
    <row r="1479" spans="5:5" ht="18">
      <c r="E1479" s="2"/>
    </row>
    <row r="1480" spans="5:5" ht="18">
      <c r="E1480" s="2"/>
    </row>
    <row r="1481" spans="5:5" ht="18">
      <c r="E1481" s="2"/>
    </row>
    <row r="1482" spans="5:5" ht="18">
      <c r="E1482" s="2"/>
    </row>
    <row r="1483" spans="5:5" ht="18">
      <c r="E1483" s="2"/>
    </row>
    <row r="1484" spans="5:5" ht="18">
      <c r="E1484" s="2"/>
    </row>
    <row r="1485" spans="5:5" ht="18">
      <c r="E1485" s="2"/>
    </row>
    <row r="1486" spans="5:5" ht="18">
      <c r="E1486" s="2"/>
    </row>
    <row r="1487" spans="5:5" ht="18">
      <c r="E1487" s="2"/>
    </row>
    <row r="1488" spans="5:5" ht="18">
      <c r="E1488" s="2"/>
    </row>
    <row r="1489" spans="5:5" ht="18">
      <c r="E1489" s="2"/>
    </row>
    <row r="1490" spans="5:5" ht="18">
      <c r="E1490" s="2"/>
    </row>
    <row r="1491" spans="5:5" ht="18">
      <c r="E1491" s="2"/>
    </row>
    <row r="1492" spans="5:5" ht="18">
      <c r="E1492" s="2"/>
    </row>
    <row r="1493" spans="5:5" ht="18">
      <c r="E1493" s="2"/>
    </row>
    <row r="1494" spans="5:5" ht="18">
      <c r="E1494" s="2"/>
    </row>
    <row r="1495" spans="5:5" ht="18">
      <c r="E1495" s="2"/>
    </row>
    <row r="1496" spans="5:5" ht="18">
      <c r="E1496" s="2"/>
    </row>
    <row r="1497" spans="5:5" ht="18">
      <c r="E1497" s="2"/>
    </row>
    <row r="1498" spans="5:5" ht="18">
      <c r="E1498" s="2"/>
    </row>
    <row r="1499" spans="5:5" ht="18">
      <c r="E1499" s="2"/>
    </row>
    <row r="1500" spans="5:5" ht="18">
      <c r="E1500" s="2"/>
    </row>
    <row r="1501" spans="5:5" ht="18">
      <c r="E1501" s="2"/>
    </row>
    <row r="1502" spans="5:5" ht="18">
      <c r="E1502" s="2"/>
    </row>
    <row r="1503" spans="5:5" ht="18">
      <c r="E1503" s="2"/>
    </row>
    <row r="1504" spans="5:5" ht="18">
      <c r="E1504" s="2"/>
    </row>
    <row r="1505" spans="5:5" ht="18">
      <c r="E1505" s="2"/>
    </row>
    <row r="1506" spans="5:5" ht="18">
      <c r="E1506" s="2"/>
    </row>
    <row r="1507" spans="5:5" ht="18">
      <c r="E1507" s="2"/>
    </row>
    <row r="1508" spans="5:5" ht="18">
      <c r="E1508" s="2"/>
    </row>
    <row r="1509" spans="5:5" ht="18">
      <c r="E1509" s="2"/>
    </row>
    <row r="1510" spans="5:5" ht="18">
      <c r="E1510" s="2"/>
    </row>
    <row r="1511" spans="5:5" ht="18">
      <c r="E1511" s="2"/>
    </row>
    <row r="1512" spans="5:5" ht="18">
      <c r="E1512" s="2"/>
    </row>
    <row r="1513" spans="5:5" ht="18">
      <c r="E1513" s="2"/>
    </row>
    <row r="1514" spans="5:5" ht="18">
      <c r="E1514" s="2"/>
    </row>
    <row r="1515" spans="5:5" ht="18">
      <c r="E1515" s="2"/>
    </row>
    <row r="1516" spans="5:5" ht="18">
      <c r="E1516" s="2"/>
    </row>
    <row r="1517" spans="5:5" ht="18">
      <c r="E1517" s="2"/>
    </row>
    <row r="1518" spans="5:5" ht="18">
      <c r="E1518" s="2"/>
    </row>
    <row r="1519" spans="5:5" ht="18">
      <c r="E1519" s="2"/>
    </row>
    <row r="1520" spans="5:5" ht="18">
      <c r="E1520" s="2"/>
    </row>
    <row r="1521" spans="5:5" ht="18">
      <c r="E1521" s="2"/>
    </row>
    <row r="1522" spans="5:5" ht="18">
      <c r="E1522" s="2"/>
    </row>
    <row r="1523" spans="5:5" ht="18">
      <c r="E1523" s="2"/>
    </row>
    <row r="1524" spans="5:5" ht="18">
      <c r="E1524" s="2"/>
    </row>
    <row r="1525" spans="5:5" ht="18">
      <c r="E1525" s="2"/>
    </row>
    <row r="1526" spans="5:5" ht="18">
      <c r="E1526" s="2"/>
    </row>
    <row r="1527" spans="5:5" ht="18">
      <c r="E1527" s="2"/>
    </row>
    <row r="1528" spans="5:5" ht="18">
      <c r="E1528" s="2"/>
    </row>
    <row r="1529" spans="5:5" ht="18">
      <c r="E1529" s="2"/>
    </row>
    <row r="1530" spans="5:5" ht="18">
      <c r="E1530" s="2"/>
    </row>
    <row r="1531" spans="5:5" ht="18">
      <c r="E1531" s="2"/>
    </row>
    <row r="1532" spans="5:5" ht="18">
      <c r="E1532" s="2"/>
    </row>
    <row r="1533" spans="5:5" ht="18">
      <c r="E1533" s="2"/>
    </row>
    <row r="1534" spans="5:5" ht="18">
      <c r="E1534" s="2"/>
    </row>
    <row r="1535" spans="5:5" ht="18">
      <c r="E1535" s="2"/>
    </row>
    <row r="1536" spans="5:5" ht="18">
      <c r="E1536" s="2"/>
    </row>
    <row r="1537" spans="5:5" ht="18">
      <c r="E1537" s="2"/>
    </row>
    <row r="1538" spans="5:5" ht="18">
      <c r="E1538" s="2"/>
    </row>
    <row r="1539" spans="5:5" ht="18">
      <c r="E1539" s="2"/>
    </row>
    <row r="1540" spans="5:5" ht="18">
      <c r="E1540" s="2"/>
    </row>
    <row r="1541" spans="5:5" ht="18">
      <c r="E1541" s="2"/>
    </row>
    <row r="1542" spans="5:5" ht="18">
      <c r="E1542" s="2"/>
    </row>
    <row r="1543" spans="5:5" ht="18">
      <c r="E1543" s="2"/>
    </row>
    <row r="1544" spans="5:5" ht="18">
      <c r="E1544" s="2"/>
    </row>
    <row r="1545" spans="5:5" ht="18">
      <c r="E1545" s="2"/>
    </row>
    <row r="1546" spans="5:5" ht="18">
      <c r="E1546" s="2"/>
    </row>
    <row r="1547" spans="5:5" ht="18">
      <c r="E1547" s="2"/>
    </row>
    <row r="1548" spans="5:5" ht="18">
      <c r="E1548" s="2"/>
    </row>
    <row r="1549" spans="5:5" ht="18">
      <c r="E1549" s="2"/>
    </row>
    <row r="1550" spans="5:5" ht="18">
      <c r="E1550" s="2"/>
    </row>
    <row r="1551" spans="5:5" ht="18">
      <c r="E1551" s="2"/>
    </row>
    <row r="1552" spans="5:5" ht="18">
      <c r="E1552" s="2"/>
    </row>
    <row r="1553" spans="5:5" ht="18">
      <c r="E1553" s="2"/>
    </row>
    <row r="1554" spans="5:5" ht="18">
      <c r="E1554" s="2"/>
    </row>
    <row r="1555" spans="5:5" ht="18">
      <c r="E1555" s="2"/>
    </row>
    <row r="1556" spans="5:5" ht="18">
      <c r="E1556" s="2"/>
    </row>
    <row r="1557" spans="5:5" ht="18">
      <c r="E1557" s="2"/>
    </row>
    <row r="1558" spans="5:5" ht="18">
      <c r="E1558" s="2"/>
    </row>
    <row r="1559" spans="5:5" ht="18">
      <c r="E1559" s="2"/>
    </row>
    <row r="1560" spans="5:5" ht="18">
      <c r="E1560" s="2"/>
    </row>
    <row r="1561" spans="5:5" ht="18">
      <c r="E1561" s="2"/>
    </row>
    <row r="1562" spans="5:5" ht="18">
      <c r="E1562" s="2"/>
    </row>
    <row r="1563" spans="5:5" ht="18">
      <c r="E1563" s="2"/>
    </row>
    <row r="1564" spans="5:5" ht="18">
      <c r="E1564" s="2"/>
    </row>
    <row r="1565" spans="5:5" ht="18">
      <c r="E1565" s="2"/>
    </row>
    <row r="1566" spans="5:5" ht="18">
      <c r="E1566" s="2"/>
    </row>
    <row r="1567" spans="5:5" ht="18">
      <c r="E1567" s="2"/>
    </row>
    <row r="1568" spans="5:5" ht="18">
      <c r="E1568" s="2"/>
    </row>
    <row r="1569" spans="5:5" ht="18">
      <c r="E1569" s="2"/>
    </row>
    <row r="1570" spans="5:5" ht="18">
      <c r="E1570" s="2"/>
    </row>
    <row r="1571" spans="5:5" ht="18">
      <c r="E1571" s="2"/>
    </row>
    <row r="1572" spans="5:5" ht="18">
      <c r="E1572" s="2"/>
    </row>
    <row r="1573" spans="5:5" ht="18">
      <c r="E1573" s="2"/>
    </row>
    <row r="1574" spans="5:5" ht="18">
      <c r="E1574" s="2"/>
    </row>
    <row r="1575" spans="5:5" ht="18">
      <c r="E1575" s="2"/>
    </row>
    <row r="1576" spans="5:5" ht="18">
      <c r="E1576" s="2"/>
    </row>
    <row r="1577" spans="5:5" ht="18">
      <c r="E1577" s="2"/>
    </row>
    <row r="1578" spans="5:5" ht="18">
      <c r="E1578" s="2"/>
    </row>
    <row r="1579" spans="5:5" ht="18">
      <c r="E1579" s="2"/>
    </row>
    <row r="1580" spans="5:5" ht="18">
      <c r="E1580" s="2"/>
    </row>
    <row r="1581" spans="5:5" ht="18">
      <c r="E1581" s="2"/>
    </row>
    <row r="1582" spans="5:5" ht="18">
      <c r="E1582" s="2"/>
    </row>
    <row r="1583" spans="5:5" ht="18">
      <c r="E1583" s="2"/>
    </row>
    <row r="1584" spans="5:5" ht="18">
      <c r="E1584" s="2"/>
    </row>
    <row r="1585" spans="5:5" ht="18">
      <c r="E1585" s="2"/>
    </row>
    <row r="1586" spans="5:5" ht="18">
      <c r="E1586" s="2"/>
    </row>
    <row r="1587" spans="5:5" ht="18">
      <c r="E1587" s="2"/>
    </row>
    <row r="1588" spans="5:5" ht="18">
      <c r="E1588" s="2"/>
    </row>
    <row r="1589" spans="5:5" ht="18">
      <c r="E1589" s="2"/>
    </row>
    <row r="1590" spans="5:5" ht="18">
      <c r="E1590" s="2"/>
    </row>
    <row r="1591" spans="5:5" ht="18">
      <c r="E1591" s="2"/>
    </row>
    <row r="1592" spans="5:5" ht="18">
      <c r="E1592" s="2"/>
    </row>
    <row r="1593" spans="5:5" ht="18">
      <c r="E1593" s="2"/>
    </row>
    <row r="1594" spans="5:5" ht="18">
      <c r="E1594" s="2"/>
    </row>
    <row r="1595" spans="5:5" ht="18">
      <c r="E1595" s="2"/>
    </row>
    <row r="1596" spans="5:5" ht="18">
      <c r="E1596" s="2"/>
    </row>
    <row r="1597" spans="5:5" ht="18">
      <c r="E1597" s="2"/>
    </row>
    <row r="1598" spans="5:5" ht="18">
      <c r="E1598" s="2"/>
    </row>
    <row r="1599" spans="5:5" ht="18">
      <c r="E1599" s="2"/>
    </row>
    <row r="1600" spans="5:5" ht="18">
      <c r="E1600" s="2"/>
    </row>
    <row r="1601" spans="5:5" ht="18">
      <c r="E1601" s="2"/>
    </row>
    <row r="1602" spans="5:5" ht="18">
      <c r="E1602" s="2"/>
    </row>
    <row r="1603" spans="5:5" ht="18">
      <c r="E1603" s="2"/>
    </row>
    <row r="1604" spans="5:5" ht="18">
      <c r="E1604" s="2"/>
    </row>
    <row r="1605" spans="5:5" ht="18">
      <c r="E1605" s="2"/>
    </row>
    <row r="1606" spans="5:5" ht="18">
      <c r="E1606" s="2"/>
    </row>
    <row r="1607" spans="5:5" ht="18">
      <c r="E1607" s="2"/>
    </row>
    <row r="1608" spans="5:5" ht="18">
      <c r="E1608" s="2"/>
    </row>
    <row r="1609" spans="5:5" ht="18">
      <c r="E1609" s="2"/>
    </row>
    <row r="1610" spans="5:5" ht="18">
      <c r="E1610" s="2"/>
    </row>
    <row r="1611" spans="5:5" ht="18">
      <c r="E1611" s="2"/>
    </row>
    <row r="1612" spans="5:5" ht="18">
      <c r="E1612" s="2"/>
    </row>
    <row r="1613" spans="5:5" ht="18">
      <c r="E1613" s="2"/>
    </row>
    <row r="1614" spans="5:5" ht="18">
      <c r="E1614" s="2"/>
    </row>
    <row r="1615" spans="5:5" ht="18">
      <c r="E1615" s="2"/>
    </row>
    <row r="1616" spans="5:5" ht="18">
      <c r="E1616" s="2"/>
    </row>
    <row r="1617" spans="5:5" ht="18">
      <c r="E1617" s="2"/>
    </row>
    <row r="1618" spans="5:5" ht="18">
      <c r="E1618" s="2"/>
    </row>
    <row r="1619" spans="5:5" ht="18">
      <c r="E1619" s="2"/>
    </row>
    <row r="1620" spans="5:5" ht="18">
      <c r="E1620" s="2"/>
    </row>
    <row r="1621" spans="5:5" ht="18">
      <c r="E1621" s="2"/>
    </row>
    <row r="1622" spans="5:5" ht="18">
      <c r="E1622" s="2"/>
    </row>
    <row r="1623" spans="5:5" ht="18">
      <c r="E1623" s="2"/>
    </row>
    <row r="1624" spans="5:5" ht="18">
      <c r="E1624" s="2"/>
    </row>
    <row r="1625" spans="5:5" ht="18">
      <c r="E1625" s="2"/>
    </row>
    <row r="1626" spans="5:5" ht="18">
      <c r="E1626" s="2"/>
    </row>
    <row r="1627" spans="5:5" ht="18">
      <c r="E1627" s="2"/>
    </row>
    <row r="1628" spans="5:5" ht="18">
      <c r="E1628" s="2"/>
    </row>
    <row r="1629" spans="5:5" ht="18">
      <c r="E1629" s="2"/>
    </row>
    <row r="1630" spans="5:5" ht="18">
      <c r="E1630" s="2"/>
    </row>
    <row r="1631" spans="5:5" ht="18">
      <c r="E1631" s="2"/>
    </row>
    <row r="1632" spans="5:5" ht="18">
      <c r="E1632" s="2"/>
    </row>
    <row r="1633" spans="5:5" ht="18">
      <c r="E1633" s="2"/>
    </row>
    <row r="1634" spans="5:5" ht="18">
      <c r="E1634" s="2"/>
    </row>
    <row r="1635" spans="5:5" ht="18">
      <c r="E1635" s="2"/>
    </row>
    <row r="1636" spans="5:5" ht="18">
      <c r="E1636" s="2"/>
    </row>
    <row r="1637" spans="5:5" ht="18">
      <c r="E1637" s="2"/>
    </row>
    <row r="1638" spans="5:5" ht="18">
      <c r="E1638" s="2"/>
    </row>
    <row r="1639" spans="5:5" ht="18">
      <c r="E1639" s="2"/>
    </row>
    <row r="1640" spans="5:5" ht="18">
      <c r="E1640" s="2"/>
    </row>
    <row r="1641" spans="5:5" ht="18">
      <c r="E1641" s="2"/>
    </row>
    <row r="1642" spans="5:5" ht="18">
      <c r="E1642" s="2"/>
    </row>
    <row r="1643" spans="5:5" ht="18">
      <c r="E1643" s="2"/>
    </row>
    <row r="1644" spans="5:5" ht="18">
      <c r="E1644" s="2"/>
    </row>
    <row r="1645" spans="5:5" ht="18">
      <c r="E1645" s="2"/>
    </row>
    <row r="1646" spans="5:5" ht="18">
      <c r="E1646" s="2"/>
    </row>
    <row r="1647" spans="5:5" ht="18">
      <c r="E1647" s="2"/>
    </row>
    <row r="1648" spans="5:5" ht="18">
      <c r="E1648" s="2"/>
    </row>
    <row r="1649" spans="5:5" ht="18">
      <c r="E1649" s="2"/>
    </row>
    <row r="1650" spans="5:5" ht="18">
      <c r="E1650" s="2"/>
    </row>
    <row r="1651" spans="5:5" ht="18">
      <c r="E1651" s="2"/>
    </row>
    <row r="1652" spans="5:5" ht="18">
      <c r="E1652" s="2"/>
    </row>
    <row r="1653" spans="5:5" ht="18">
      <c r="E1653" s="2"/>
    </row>
    <row r="1654" spans="5:5" ht="18">
      <c r="E1654" s="2"/>
    </row>
    <row r="1655" spans="5:5" ht="18">
      <c r="E1655" s="2"/>
    </row>
    <row r="1656" spans="5:5" ht="18">
      <c r="E1656" s="2"/>
    </row>
    <row r="1657" spans="5:5" ht="18">
      <c r="E1657" s="2"/>
    </row>
    <row r="1658" spans="5:5" ht="18">
      <c r="E1658" s="2"/>
    </row>
    <row r="1659" spans="5:5" ht="18">
      <c r="E1659" s="2"/>
    </row>
    <row r="1660" spans="5:5" ht="18">
      <c r="E1660" s="2"/>
    </row>
    <row r="1661" spans="5:5" ht="18">
      <c r="E1661" s="2"/>
    </row>
    <row r="1662" spans="5:5" ht="18">
      <c r="E1662" s="2"/>
    </row>
    <row r="1663" spans="5:5" ht="18">
      <c r="E1663" s="2"/>
    </row>
    <row r="1664" spans="5:5" ht="18">
      <c r="E1664" s="2"/>
    </row>
    <row r="1665" spans="5:5" ht="18">
      <c r="E1665" s="2"/>
    </row>
    <row r="1666" spans="5:5" ht="18">
      <c r="E1666" s="2"/>
    </row>
    <row r="1667" spans="5:5" ht="18">
      <c r="E1667" s="2"/>
    </row>
    <row r="1668" spans="5:5" ht="18">
      <c r="E1668" s="2"/>
    </row>
    <row r="1669" spans="5:5" ht="18">
      <c r="E1669" s="2"/>
    </row>
    <row r="1670" spans="5:5" ht="18">
      <c r="E1670" s="2"/>
    </row>
    <row r="1671" spans="5:5" ht="18">
      <c r="E1671" s="2"/>
    </row>
    <row r="1672" spans="5:5" ht="18">
      <c r="E1672" s="2"/>
    </row>
    <row r="1673" spans="5:5" ht="18">
      <c r="E1673" s="2"/>
    </row>
    <row r="1674" spans="5:5" ht="18">
      <c r="E1674" s="2"/>
    </row>
    <row r="1675" spans="5:5" ht="18">
      <c r="E1675" s="2"/>
    </row>
    <row r="1676" spans="5:5" ht="18">
      <c r="E1676" s="2"/>
    </row>
    <row r="1677" spans="5:5" ht="18">
      <c r="E1677" s="2"/>
    </row>
    <row r="1678" spans="5:5" ht="18">
      <c r="E1678" s="2"/>
    </row>
    <row r="1679" spans="5:5" ht="18">
      <c r="E1679" s="2"/>
    </row>
    <row r="1680" spans="5:5" ht="18">
      <c r="E1680" s="2"/>
    </row>
    <row r="1681" spans="5:5" ht="18">
      <c r="E1681" s="2"/>
    </row>
    <row r="1682" spans="5:5" ht="18">
      <c r="E1682" s="2"/>
    </row>
    <row r="1683" spans="5:5" ht="18">
      <c r="E1683" s="2"/>
    </row>
    <row r="1684" spans="5:5" ht="18">
      <c r="E1684" s="2"/>
    </row>
    <row r="1685" spans="5:5" ht="18">
      <c r="E1685" s="2"/>
    </row>
    <row r="1686" spans="5:5" ht="18">
      <c r="E1686" s="2"/>
    </row>
    <row r="1687" spans="5:5" ht="18">
      <c r="E1687" s="2"/>
    </row>
    <row r="1688" spans="5:5" ht="18">
      <c r="E1688" s="2"/>
    </row>
    <row r="1689" spans="5:5" ht="18">
      <c r="E1689" s="2"/>
    </row>
    <row r="1690" spans="5:5" ht="18">
      <c r="E1690" s="2"/>
    </row>
    <row r="1691" spans="5:5" ht="18">
      <c r="E1691" s="2"/>
    </row>
    <row r="1692" spans="5:5" ht="18">
      <c r="E1692" s="2"/>
    </row>
    <row r="1693" spans="5:5" ht="18">
      <c r="E1693" s="2"/>
    </row>
    <row r="1694" spans="5:5" ht="18">
      <c r="E1694" s="2"/>
    </row>
    <row r="1695" spans="5:5" ht="18">
      <c r="E1695" s="2"/>
    </row>
    <row r="1696" spans="5:5" ht="18">
      <c r="E1696" s="2"/>
    </row>
    <row r="1697" spans="5:5" ht="18">
      <c r="E1697" s="2"/>
    </row>
    <row r="1698" spans="5:5" ht="18">
      <c r="E1698" s="2"/>
    </row>
    <row r="1699" spans="5:5" ht="18">
      <c r="E1699" s="2"/>
    </row>
    <row r="1700" spans="5:5" ht="18">
      <c r="E1700" s="2"/>
    </row>
    <row r="1701" spans="5:5" ht="18">
      <c r="E1701" s="2"/>
    </row>
    <row r="1702" spans="5:5" ht="18">
      <c r="E1702" s="2"/>
    </row>
    <row r="1703" spans="5:5" ht="18">
      <c r="E1703" s="2"/>
    </row>
    <row r="1704" spans="5:5" ht="18">
      <c r="E1704" s="2"/>
    </row>
    <row r="1705" spans="5:5" ht="18">
      <c r="E1705" s="2"/>
    </row>
    <row r="1706" spans="5:5" ht="18">
      <c r="E1706" s="2"/>
    </row>
    <row r="1707" spans="5:5" ht="18">
      <c r="E1707" s="2"/>
    </row>
    <row r="1708" spans="5:5" ht="18">
      <c r="E1708" s="2"/>
    </row>
    <row r="1709" spans="5:5" ht="18">
      <c r="E1709" s="2"/>
    </row>
    <row r="1710" spans="5:5" ht="18">
      <c r="E1710" s="2"/>
    </row>
    <row r="1711" spans="5:5" ht="18">
      <c r="E1711" s="2"/>
    </row>
    <row r="1712" spans="5:5" ht="18">
      <c r="E1712" s="2"/>
    </row>
    <row r="1713" spans="5:5" ht="18">
      <c r="E1713" s="2"/>
    </row>
    <row r="1714" spans="5:5" ht="18">
      <c r="E1714" s="2"/>
    </row>
    <row r="1715" spans="5:5" ht="18">
      <c r="E1715" s="2"/>
    </row>
    <row r="1716" spans="5:5" ht="18">
      <c r="E1716" s="2"/>
    </row>
    <row r="1717" spans="5:5" ht="18">
      <c r="E1717" s="2"/>
    </row>
    <row r="1718" spans="5:5" ht="18">
      <c r="E1718" s="2"/>
    </row>
    <row r="1719" spans="5:5" ht="18">
      <c r="E1719" s="2"/>
    </row>
    <row r="1720" spans="5:5" ht="18">
      <c r="E1720" s="2"/>
    </row>
    <row r="1721" spans="5:5" ht="18">
      <c r="E1721" s="2"/>
    </row>
    <row r="1722" spans="5:5" ht="18">
      <c r="E1722" s="2"/>
    </row>
    <row r="1723" spans="5:5" ht="18">
      <c r="E1723" s="2"/>
    </row>
    <row r="1724" spans="5:5" ht="18">
      <c r="E1724" s="2"/>
    </row>
    <row r="1725" spans="5:5" ht="18">
      <c r="E1725" s="2"/>
    </row>
    <row r="1726" spans="5:5" ht="18">
      <c r="E1726" s="2"/>
    </row>
    <row r="1727" spans="5:5" ht="18">
      <c r="E1727" s="2"/>
    </row>
    <row r="1728" spans="5:5" ht="18">
      <c r="E1728" s="2"/>
    </row>
    <row r="1729" spans="5:5" ht="18">
      <c r="E1729" s="2"/>
    </row>
    <row r="1730" spans="5:5" ht="18">
      <c r="E1730" s="2"/>
    </row>
    <row r="1731" spans="5:5" ht="18">
      <c r="E1731" s="2"/>
    </row>
    <row r="1732" spans="5:5" ht="18">
      <c r="E1732" s="2"/>
    </row>
    <row r="1733" spans="5:5" ht="18">
      <c r="E1733" s="2"/>
    </row>
    <row r="1734" spans="5:5" ht="18">
      <c r="E1734" s="2"/>
    </row>
    <row r="1735" spans="5:5" ht="18">
      <c r="E1735" s="2"/>
    </row>
    <row r="1736" spans="5:5" ht="18">
      <c r="E1736" s="2"/>
    </row>
    <row r="1737" spans="5:5" ht="18">
      <c r="E1737" s="2"/>
    </row>
    <row r="1738" spans="5:5" ht="18">
      <c r="E1738" s="2"/>
    </row>
    <row r="1739" spans="5:5" ht="18">
      <c r="E1739" s="2"/>
    </row>
    <row r="1740" spans="5:5" ht="18">
      <c r="E1740" s="2"/>
    </row>
    <row r="1741" spans="5:5" ht="18">
      <c r="E1741" s="2"/>
    </row>
    <row r="1742" spans="5:5" ht="18">
      <c r="E1742" s="2"/>
    </row>
    <row r="1743" spans="5:5" ht="18">
      <c r="E1743" s="2"/>
    </row>
    <row r="1744" spans="5:5" ht="18">
      <c r="E1744" s="2"/>
    </row>
    <row r="1745" spans="5:5" ht="18">
      <c r="E1745" s="2"/>
    </row>
    <row r="1746" spans="5:5" ht="18">
      <c r="E1746" s="2"/>
    </row>
    <row r="1747" spans="5:5" ht="18">
      <c r="E1747" s="2"/>
    </row>
    <row r="1748" spans="5:5" ht="18">
      <c r="E1748" s="2"/>
    </row>
    <row r="1749" spans="5:5" ht="18">
      <c r="E1749" s="2"/>
    </row>
    <row r="1750" spans="5:5" ht="18">
      <c r="E1750" s="2"/>
    </row>
    <row r="1751" spans="5:5" ht="18">
      <c r="E1751" s="2"/>
    </row>
    <row r="1752" spans="5:5" ht="18">
      <c r="E1752" s="2"/>
    </row>
    <row r="1753" spans="5:5" ht="18">
      <c r="E1753" s="2"/>
    </row>
    <row r="1754" spans="5:5" ht="18">
      <c r="E1754" s="2"/>
    </row>
    <row r="1755" spans="5:5" ht="18">
      <c r="E1755" s="2"/>
    </row>
    <row r="1756" spans="5:5" ht="18">
      <c r="E1756" s="2"/>
    </row>
    <row r="1757" spans="5:5" ht="18">
      <c r="E1757" s="2"/>
    </row>
    <row r="1758" spans="5:5" ht="18">
      <c r="E1758" s="2"/>
    </row>
    <row r="1759" spans="5:5" ht="18">
      <c r="E1759" s="2"/>
    </row>
    <row r="1760" spans="5:5" ht="18">
      <c r="E1760" s="2"/>
    </row>
    <row r="1761" spans="5:5" ht="18">
      <c r="E1761" s="2"/>
    </row>
    <row r="1762" spans="5:5" ht="18">
      <c r="E1762" s="2"/>
    </row>
    <row r="1763" spans="5:5" ht="18">
      <c r="E1763" s="2"/>
    </row>
    <row r="1764" spans="5:5" ht="18">
      <c r="E1764" s="2"/>
    </row>
    <row r="1765" spans="5:5" ht="18">
      <c r="E1765" s="2"/>
    </row>
    <row r="1766" spans="5:5" ht="18">
      <c r="E1766" s="2"/>
    </row>
    <row r="1767" spans="5:5" ht="18">
      <c r="E1767" s="2"/>
    </row>
    <row r="1768" spans="5:5" ht="18">
      <c r="E1768" s="2"/>
    </row>
    <row r="1769" spans="5:5" ht="18">
      <c r="E1769" s="2"/>
    </row>
    <row r="1770" spans="5:5" ht="18">
      <c r="E1770" s="2"/>
    </row>
    <row r="1771" spans="5:5" ht="18">
      <c r="E1771" s="2"/>
    </row>
    <row r="1772" spans="5:5" ht="18">
      <c r="E1772" s="2"/>
    </row>
    <row r="1773" spans="5:5" ht="18">
      <c r="E1773" s="2"/>
    </row>
    <row r="1774" spans="5:5" ht="18">
      <c r="E1774" s="2"/>
    </row>
    <row r="1775" spans="5:5" ht="18">
      <c r="E1775" s="2"/>
    </row>
    <row r="1776" spans="5:5" ht="18">
      <c r="E1776" s="2"/>
    </row>
    <row r="1777" spans="5:5" ht="18">
      <c r="E1777" s="2"/>
    </row>
    <row r="1778" spans="5:5" ht="18">
      <c r="E1778" s="2"/>
    </row>
    <row r="1779" spans="5:5" ht="18">
      <c r="E1779" s="2"/>
    </row>
    <row r="1780" spans="5:5" ht="18">
      <c r="E1780" s="2"/>
    </row>
    <row r="1781" spans="5:5" ht="18">
      <c r="E1781" s="2"/>
    </row>
    <row r="1782" spans="5:5" ht="18">
      <c r="E1782" s="2"/>
    </row>
    <row r="1783" spans="5:5" ht="18">
      <c r="E1783" s="2"/>
    </row>
    <row r="1784" spans="5:5" ht="18">
      <c r="E1784" s="2"/>
    </row>
    <row r="1785" spans="5:5" ht="18">
      <c r="E1785" s="2"/>
    </row>
    <row r="1786" spans="5:5" ht="18">
      <c r="E1786" s="2"/>
    </row>
    <row r="1787" spans="5:5" ht="18">
      <c r="E1787" s="2"/>
    </row>
    <row r="1788" spans="5:5" ht="18">
      <c r="E1788" s="2"/>
    </row>
    <row r="1789" spans="5:5" ht="18">
      <c r="E1789" s="2"/>
    </row>
    <row r="1790" spans="5:5" ht="18">
      <c r="E1790" s="2"/>
    </row>
    <row r="1791" spans="5:5" ht="18">
      <c r="E1791" s="2"/>
    </row>
    <row r="1792" spans="5:5" ht="18">
      <c r="E1792" s="2"/>
    </row>
    <row r="1793" spans="5:5" ht="18">
      <c r="E1793" s="2"/>
    </row>
    <row r="1794" spans="5:5" ht="18">
      <c r="E1794" s="2"/>
    </row>
    <row r="1795" spans="5:5" ht="18">
      <c r="E1795" s="2"/>
    </row>
    <row r="1796" spans="5:5" ht="18">
      <c r="E1796" s="2"/>
    </row>
    <row r="1797" spans="5:5" ht="18">
      <c r="E1797" s="2"/>
    </row>
    <row r="1798" spans="5:5" ht="18">
      <c r="E1798" s="2"/>
    </row>
    <row r="1799" spans="5:5" ht="18">
      <c r="E1799" s="2"/>
    </row>
    <row r="1800" spans="5:5" ht="18">
      <c r="E1800" s="2"/>
    </row>
    <row r="1801" spans="5:5" ht="18">
      <c r="E1801" s="2"/>
    </row>
    <row r="1802" spans="5:5" ht="18">
      <c r="E1802" s="2"/>
    </row>
    <row r="1803" spans="5:5" ht="18">
      <c r="E1803" s="2"/>
    </row>
    <row r="1804" spans="5:5" ht="18">
      <c r="E1804" s="2"/>
    </row>
    <row r="1805" spans="5:5" ht="18">
      <c r="E1805" s="2"/>
    </row>
    <row r="1806" spans="5:5" ht="18">
      <c r="E1806" s="2"/>
    </row>
    <row r="1807" spans="5:5" ht="18">
      <c r="E1807" s="2"/>
    </row>
    <row r="1808" spans="5:5" ht="18">
      <c r="E1808" s="2"/>
    </row>
    <row r="1809" spans="5:5" ht="18">
      <c r="E1809" s="2"/>
    </row>
    <row r="1810" spans="5:5" ht="18">
      <c r="E1810" s="2"/>
    </row>
    <row r="1811" spans="5:5" ht="18">
      <c r="E1811" s="2"/>
    </row>
    <row r="1812" spans="5:5" ht="18">
      <c r="E1812" s="2"/>
    </row>
    <row r="1813" spans="5:5" ht="18">
      <c r="E1813" s="2"/>
    </row>
    <row r="1814" spans="5:5" ht="18">
      <c r="E1814" s="2"/>
    </row>
    <row r="1815" spans="5:5" ht="18">
      <c r="E1815" s="2"/>
    </row>
    <row r="1816" spans="5:5" ht="18">
      <c r="E1816" s="2"/>
    </row>
    <row r="1817" spans="5:5" ht="18">
      <c r="E1817" s="2"/>
    </row>
    <row r="1818" spans="5:5" ht="18">
      <c r="E1818" s="2"/>
    </row>
    <row r="1819" spans="5:5" ht="18">
      <c r="E1819" s="2"/>
    </row>
    <row r="1820" spans="5:5" ht="18">
      <c r="E1820" s="2"/>
    </row>
    <row r="1821" spans="5:5" ht="18">
      <c r="E1821" s="2"/>
    </row>
    <row r="1822" spans="5:5" ht="18">
      <c r="E1822" s="2"/>
    </row>
    <row r="1823" spans="5:5" ht="18">
      <c r="E1823" s="2"/>
    </row>
    <row r="1824" spans="5:5" ht="18">
      <c r="E1824" s="2"/>
    </row>
    <row r="1825" spans="5:5" ht="18">
      <c r="E1825" s="2"/>
    </row>
    <row r="1826" spans="5:5" ht="18">
      <c r="E1826" s="2"/>
    </row>
    <row r="1827" spans="5:5" ht="18">
      <c r="E1827" s="2"/>
    </row>
    <row r="1828" spans="5:5" ht="18">
      <c r="E1828" s="2"/>
    </row>
    <row r="1829" spans="5:5" ht="18">
      <c r="E1829" s="2"/>
    </row>
    <row r="1830" spans="5:5" ht="18">
      <c r="E1830" s="2"/>
    </row>
    <row r="1831" spans="5:5" ht="18">
      <c r="E1831" s="2"/>
    </row>
    <row r="1832" spans="5:5" ht="18">
      <c r="E1832" s="2"/>
    </row>
    <row r="1833" spans="5:5" ht="18">
      <c r="E1833" s="2"/>
    </row>
    <row r="1834" spans="5:5" ht="18">
      <c r="E1834" s="2"/>
    </row>
    <row r="1835" spans="5:5" ht="18">
      <c r="E1835" s="2"/>
    </row>
    <row r="1836" spans="5:5" ht="18">
      <c r="E1836" s="2"/>
    </row>
    <row r="1837" spans="5:5" ht="18">
      <c r="E1837" s="2"/>
    </row>
    <row r="1838" spans="5:5" ht="18">
      <c r="E1838" s="2"/>
    </row>
    <row r="1839" spans="5:5" ht="18">
      <c r="E1839" s="2"/>
    </row>
    <row r="1840" spans="5:5" ht="18">
      <c r="E1840" s="2"/>
    </row>
    <row r="1841" spans="5:5" ht="18">
      <c r="E1841" s="2"/>
    </row>
    <row r="1842" spans="5:5" ht="18">
      <c r="E1842" s="2"/>
    </row>
    <row r="1843" spans="5:5" ht="18">
      <c r="E1843" s="2"/>
    </row>
    <row r="1844" spans="5:5" ht="18">
      <c r="E1844" s="2"/>
    </row>
    <row r="1845" spans="5:5" ht="18">
      <c r="E1845" s="2"/>
    </row>
    <row r="1846" spans="5:5" ht="18">
      <c r="E1846" s="2"/>
    </row>
    <row r="1847" spans="5:5" ht="18">
      <c r="E1847" s="2"/>
    </row>
    <row r="1848" spans="5:5" ht="18">
      <c r="E1848" s="2"/>
    </row>
    <row r="1849" spans="5:5" ht="18">
      <c r="E1849" s="2"/>
    </row>
    <row r="1850" spans="5:5" ht="18">
      <c r="E1850" s="2"/>
    </row>
    <row r="1851" spans="5:5" ht="18">
      <c r="E1851" s="2"/>
    </row>
    <row r="1852" spans="5:5" ht="18">
      <c r="E1852" s="2"/>
    </row>
    <row r="1853" spans="5:5" ht="18">
      <c r="E1853" s="2"/>
    </row>
    <row r="1854" spans="5:5" ht="18">
      <c r="E1854" s="2"/>
    </row>
  </sheetData>
  <mergeCells count="15">
    <mergeCell ref="A8:A9"/>
    <mergeCell ref="P6:T6"/>
    <mergeCell ref="D8:D9"/>
    <mergeCell ref="E8:E9"/>
    <mergeCell ref="T8:T9"/>
    <mergeCell ref="F8:F9"/>
    <mergeCell ref="B6:I6"/>
    <mergeCell ref="B7:I7"/>
    <mergeCell ref="I8:S8"/>
    <mergeCell ref="G8:G9"/>
    <mergeCell ref="B5:I5"/>
    <mergeCell ref="V8:V9"/>
    <mergeCell ref="U8:U9"/>
    <mergeCell ref="U6:Y6"/>
    <mergeCell ref="W8:W9"/>
  </mergeCells>
  <phoneticPr fontId="0" type="noConversion"/>
  <pageMargins left="0.15748031496062992" right="0" top="0.15748031496062992" bottom="0.15748031496062992" header="0.15748031496062992" footer="0.15748031496062992"/>
  <pageSetup paperSize="9" scale="47" fitToHeight="17" orientation="landscape" r:id="rId1"/>
  <headerFooter alignWithMargins="0"/>
  <rowBreaks count="1" manualBreakCount="1">
    <brk id="252" max="22"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Бюджет розвитку</vt:lpstr>
      <vt:lpstr>Лист1</vt:lpstr>
      <vt:lpstr>'Бюджет розвитку'!Заголовки_для_печати</vt:lpstr>
      <vt:lpstr>'Бюджет розвитку'!Область_печати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Reanimator Me User</dc:creator>
  <cp:lastModifiedBy>Finvid8</cp:lastModifiedBy>
  <cp:lastPrinted>2023-01-03T08:25:40Z</cp:lastPrinted>
  <dcterms:created xsi:type="dcterms:W3CDTF">2007-12-12T12:24:37Z</dcterms:created>
  <dcterms:modified xsi:type="dcterms:W3CDTF">2023-03-21T07:49:51Z</dcterms:modified>
</cp:coreProperties>
</file>