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4.04.2023 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<sst xmlns="http://schemas.openxmlformats.org/spreadsheetml/2006/main" count="274" uniqueCount="142">
  <si>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</si>
  <si>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</si>
  <si>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</si>
  <si>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</si>
  <si>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</si>
  <si>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</si>
  <si>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</si>
  <si>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</si>
  <si>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</si>
  <si>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</si>
  <si>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</si>
  <si>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</si>
  <si>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</si>
  <si>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</si>
  <si>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</si>
  <si>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</si>
  <si>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</si>
  <si>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</si>
  <si>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</si>
  <si>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</si>
  <si>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</si>
  <si>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</si>
  <si>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</si>
  <si>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</si>
  <si>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</si>
  <si>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</si>
  <si>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</si>
  <si>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</si>
  <si>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</si>
  <si>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</si>
  <si>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</si>
  <si>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</si>
  <si>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</si>
  <si>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</si>
  <si>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</si>
  <si>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</si>
  <si>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</si>
  <si>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</si>
  <si>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</si>
  <si>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</si>
  <si>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</si>
  <si>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</si>
  <si>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</si>
  <si>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</si>
  <si>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</si>
  <si>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</si>
  <si>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</si>
  <si>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</si>
  <si>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</si>
  <si>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</si>
  <si>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</si>
  <si>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</si>
  <si>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</si>
  <si>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</si>
  <si>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</si>
  <si>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</si>
  <si>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</si>
  <si>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</si>
  <si>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</si>
  <si>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</si>
  <si>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</si>
  <si>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</si>
  <si>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</si>
  <si>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</si>
  <si>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</si>
  <si>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</si>
  <si>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</si>
  <si>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</si>
  <si>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</si>
  <si>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</si>
  <si>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</si>
  <si>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</si>
  <si>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</si>
  <si>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</si>
  <si>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</si>
  <si>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</si>
  <si>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</si>
  <si>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</si>
  <si>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</si>
  <si>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</si>
  <si>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</si>
  <si>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</si>
  <si>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</si>
  <si>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</si>
  <si>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</si>
  <si>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</si>
  <si>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</si>
  <si>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</si>
  <si>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</si>
  <si>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</si>
  <si>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</si>
  <si>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</si>
  <si>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</si>
  <si>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</si>
  <si>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</si>
  <si>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</si>
  <si>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</si>
  <si>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</si>
  <si>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</si>
  <si>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</si>
  <si>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</si>
  <si>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</si>
  <si>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</si>
  <si>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</si>
  <si>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</si>
  <si>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</si>
  <si>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</si>
  <si>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</si>
  <si>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</si>
  <si>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</si>
  <si>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</si>
  <si>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</si>
  <si>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</si>
  <si>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</si>
  <si>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</si>
  <si>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</si>
  <si>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</si>
  <si>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екологічний податок</t>
  </si>
  <si>
    <t xml:space="preserve">Фінансове управління  </t>
  </si>
  <si>
    <t>будівельні матеріали</t>
  </si>
  <si>
    <t>Райлікарня</t>
  </si>
  <si>
    <t xml:space="preserve">Райлікарня </t>
  </si>
  <si>
    <t xml:space="preserve">Культура  </t>
  </si>
  <si>
    <t>розподіл електроенергії АТ"Чернігівобленерго"</t>
  </si>
  <si>
    <t>Муніципальне формування з охорони громадського порядку</t>
  </si>
  <si>
    <t xml:space="preserve">заробітна плата за 1 пол. квітня, відпускні </t>
  </si>
  <si>
    <t>опублікування оголошення зг. програми власні повноваження (висвітлення діяльності органів місцевого самоврядування)</t>
  </si>
  <si>
    <t>Фінансування видатків бюджету Ніжинської міської територіальної громади за 14.04.2023р. пооб’єктно</t>
  </si>
  <si>
    <t>Надходження коштів на рахунки бюджету 14.04.2023 р., в т.ч.:</t>
  </si>
  <si>
    <t xml:space="preserve">Всього коштів на рахунках бюджету 14.04.2023 р. </t>
  </si>
  <si>
    <t>оплата послуг спецзв'язку</t>
  </si>
  <si>
    <t xml:space="preserve">оплата послуг з технічного обслуговування тепловодовідведення </t>
  </si>
  <si>
    <t>відрядні за квітень</t>
  </si>
  <si>
    <t>послуги з поховання загиблих військовослужб. згідно програми заходів та робіт з територ оборони</t>
  </si>
  <si>
    <t>послуги провайдерів згідно програми Інформатизації</t>
  </si>
  <si>
    <t>відшкодування витрат з обслуговування внутрішньобудинкових мереж</t>
  </si>
  <si>
    <t>побутові прилади</t>
  </si>
  <si>
    <t>ремонт каналізаційної мережі гімн №10</t>
  </si>
  <si>
    <t>розробка кошторисної документації по поточному ремонту системи для відведення дощової води у гімн №17</t>
  </si>
  <si>
    <t>Залишок коштів станом на 14.04.2023 р., в т.ч.:</t>
  </si>
  <si>
    <t xml:space="preserve">розпорядження №145 ,№146 від 14.04.2023 р. </t>
  </si>
  <si>
    <t>надходження податків і зборів по спеціальному фонду бюджету (бюджет розвитку) 14.03.2023р.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</si>
</sst>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tabSelected="1" view="pageBreakPreview" zoomScale="73" zoomScaleNormal="70" zoomScaleSheetLayoutView="73" workbookViewId="0" topLeftCell="A3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127</v>
      </c>
      <c r="B1" s="109"/>
      <c r="C1" s="109"/>
      <c r="D1" s="109"/>
      <c r="E1" s="109"/>
    </row>
    <row r="2" spans="1:5" ht="27" customHeight="1" hidden="1">
      <c r="A2" s="110" t="s">
        <v>140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9" t="s">
        <v>139</v>
      </c>
      <c r="B4" s="79"/>
      <c r="C4" s="79"/>
      <c r="D4" s="38" t="e">
        <f>#REF!</f>
        <v>#REF!</v>
      </c>
      <c r="E4" s="23"/>
    </row>
    <row r="5" spans="1:5" ht="23.25" customHeight="1" hidden="1">
      <c r="A5" s="79" t="s">
        <v>91</v>
      </c>
      <c r="B5" s="79"/>
      <c r="C5" s="79"/>
      <c r="D5" s="50"/>
      <c r="E5" s="23"/>
    </row>
    <row r="6" spans="1:5" ht="23.25" customHeight="1">
      <c r="A6" s="79" t="s">
        <v>128</v>
      </c>
      <c r="B6" s="79"/>
      <c r="C6" s="79"/>
      <c r="D6" s="50">
        <f>D9</f>
        <v>2646124.82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2646124.82</v>
      </c>
      <c r="E9" s="23"/>
    </row>
    <row r="10" spans="1:5" ht="36" customHeight="1">
      <c r="A10" s="105" t="s">
        <v>141</v>
      </c>
      <c r="B10" s="105"/>
      <c r="C10" s="105"/>
      <c r="D10" s="52">
        <v>12346.4</v>
      </c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79" t="s">
        <v>129</v>
      </c>
      <c r="B14" s="79"/>
      <c r="C14" s="79"/>
      <c r="D14" s="50" t="e">
        <f>D4+D6+D12+D10-D11-D5</f>
        <v>#REF!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2983905.59</v>
      </c>
      <c r="E16" s="41"/>
      <c r="F16" s="36"/>
    </row>
    <row r="17" spans="1:5" s="25" customFormat="1" ht="26.25" customHeight="1">
      <c r="A17" s="33" t="s">
        <v>55</v>
      </c>
      <c r="B17" s="78" t="s">
        <v>125</v>
      </c>
      <c r="C17" s="78"/>
      <c r="D17" s="54">
        <f>SUM(D18:D37)</f>
        <v>2520000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124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>
      <c r="A24" s="65"/>
      <c r="B24" s="66"/>
      <c r="C24" s="66" t="s">
        <v>120</v>
      </c>
      <c r="D24" s="56">
        <f>2066000+454000</f>
        <v>2520000</v>
      </c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19.5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98" t="s">
        <v>112</v>
      </c>
      <c r="C39" s="98"/>
      <c r="D39" s="55"/>
      <c r="E39" s="41"/>
    </row>
    <row r="40" spans="1:5" s="25" customFormat="1" ht="24" customHeight="1" hidden="1">
      <c r="A40" s="33"/>
      <c r="B40" s="98" t="s">
        <v>115</v>
      </c>
      <c r="C40" s="98"/>
      <c r="D40" s="57"/>
      <c r="E40" s="41"/>
    </row>
    <row r="41" spans="1:5" s="25" customFormat="1" ht="24" customHeight="1" hidden="1">
      <c r="A41" s="33"/>
      <c r="B41" s="98"/>
      <c r="C41" s="98"/>
      <c r="D41" s="55"/>
      <c r="E41" s="41"/>
    </row>
    <row r="42" spans="1:5" s="25" customFormat="1" ht="0" customHeight="1" hidden="1">
      <c r="A42" s="33"/>
      <c r="B42" s="98" t="s">
        <v>68</v>
      </c>
      <c r="C42" s="98"/>
      <c r="D42" s="55"/>
      <c r="E42" s="41"/>
    </row>
    <row r="43" spans="1:5" s="25" customFormat="1" ht="23.25" customHeight="1">
      <c r="A43" s="33" t="s">
        <v>10</v>
      </c>
      <c r="B43" s="98" t="s">
        <v>63</v>
      </c>
      <c r="C43" s="98"/>
      <c r="D43" s="54">
        <f>SUM(D44:D49)</f>
        <v>222313</v>
      </c>
      <c r="E43" s="41"/>
    </row>
    <row r="44" spans="1:5" s="25" customFormat="1" ht="24" customHeight="1" hidden="1">
      <c r="A44" s="33"/>
      <c r="B44" s="98" t="s">
        <v>59</v>
      </c>
      <c r="C44" s="98"/>
      <c r="D44" s="55"/>
      <c r="E44" s="41"/>
    </row>
    <row r="45" spans="1:5" s="25" customFormat="1" ht="24" customHeight="1">
      <c r="A45" s="33"/>
      <c r="B45" s="98" t="s">
        <v>69</v>
      </c>
      <c r="C45" s="98"/>
      <c r="D45" s="58">
        <v>222313</v>
      </c>
      <c r="E45" s="41"/>
    </row>
    <row r="46" spans="1:5" s="25" customFormat="1" ht="22.5" customHeight="1" hidden="1">
      <c r="A46" s="33"/>
      <c r="B46" s="98" t="s">
        <v>78</v>
      </c>
      <c r="C46" s="98"/>
      <c r="D46" s="55"/>
      <c r="E46" s="41"/>
    </row>
    <row r="47" spans="1:5" s="25" customFormat="1" ht="25.5" customHeight="1" hidden="1">
      <c r="A47" s="33"/>
      <c r="B47" s="98" t="s">
        <v>15</v>
      </c>
      <c r="C47" s="98"/>
      <c r="D47" s="55"/>
      <c r="E47" s="41"/>
    </row>
    <row r="48" spans="1:5" s="25" customFormat="1" ht="18.75" hidden="1">
      <c r="A48" s="33"/>
      <c r="B48" s="98" t="s">
        <v>31</v>
      </c>
      <c r="C48" s="98"/>
      <c r="D48" s="55"/>
      <c r="E48" s="41"/>
    </row>
    <row r="49" spans="1:5" s="25" customFormat="1" ht="24" customHeight="1" hidden="1">
      <c r="A49" s="33"/>
      <c r="B49" s="98" t="s">
        <v>68</v>
      </c>
      <c r="C49" s="98"/>
      <c r="D49" s="55"/>
      <c r="E49" s="41"/>
    </row>
    <row r="50" spans="1:5" s="25" customFormat="1" ht="22.5" customHeight="1">
      <c r="A50" s="21" t="s">
        <v>25</v>
      </c>
      <c r="B50" s="98" t="s">
        <v>26</v>
      </c>
      <c r="C50" s="98"/>
      <c r="D50" s="59">
        <f>D51+D74+D96+D117+D135+D154</f>
        <v>241592.59000000003</v>
      </c>
      <c r="E50" s="41"/>
    </row>
    <row r="51" spans="1:5" s="25" customFormat="1" ht="27.75" customHeight="1">
      <c r="A51" s="21"/>
      <c r="B51" s="98" t="s">
        <v>103</v>
      </c>
      <c r="C51" s="98"/>
      <c r="D51" s="60">
        <f>SUM(D52:D73)</f>
        <v>214804.53000000003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>
      <c r="A57" s="65"/>
      <c r="B57" s="67"/>
      <c r="C57" s="66" t="s">
        <v>121</v>
      </c>
      <c r="D57" s="55">
        <v>149080.14</v>
      </c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65724.39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8" t="s">
        <v>1</v>
      </c>
      <c r="C74" s="98"/>
      <c r="D74" s="60">
        <f>SUM(D75:D95)</f>
        <v>1083.65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>
      <c r="A91" s="65"/>
      <c r="B91" s="66"/>
      <c r="C91" s="66" t="s">
        <v>80</v>
      </c>
      <c r="D91" s="55">
        <v>1083.65</v>
      </c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8" t="s">
        <v>2</v>
      </c>
      <c r="C96" s="98"/>
      <c r="D96" s="60">
        <f>SUM(D97:D116)</f>
        <v>20797.390000000003</v>
      </c>
      <c r="E96" s="45"/>
    </row>
    <row r="97" spans="1:7" s="25" customFormat="1" ht="23.25" customHeight="1">
      <c r="A97" s="65"/>
      <c r="B97" s="67"/>
      <c r="C97" s="66" t="s">
        <v>67</v>
      </c>
      <c r="D97" s="56">
        <v>542.64</v>
      </c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>
      <c r="A104" s="65"/>
      <c r="B104" s="67"/>
      <c r="C104" s="66" t="s">
        <v>69</v>
      </c>
      <c r="D104" s="55">
        <v>15844.28</v>
      </c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>
      <c r="A113" s="65"/>
      <c r="B113" s="67"/>
      <c r="C113" s="66" t="s">
        <v>80</v>
      </c>
      <c r="D113" s="55">
        <v>4410.47</v>
      </c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8" t="s">
        <v>66</v>
      </c>
      <c r="C117" s="98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8" t="s">
        <v>79</v>
      </c>
      <c r="C135" s="98"/>
      <c r="D135" s="60">
        <f>SUM(D136:D153)</f>
        <v>4907.02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>
      <c r="A141" s="65"/>
      <c r="B141" s="66"/>
      <c r="C141" s="66" t="s">
        <v>120</v>
      </c>
      <c r="D141" s="55">
        <v>4459.81</v>
      </c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>
      <c r="A149" s="65"/>
      <c r="B149" s="66"/>
      <c r="C149" s="66" t="s">
        <v>80</v>
      </c>
      <c r="D149" s="55">
        <v>447.21</v>
      </c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8" t="s">
        <v>75</v>
      </c>
      <c r="C154" s="98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7.75" customHeight="1" hidden="1">
      <c r="A157" s="91" t="s">
        <v>56</v>
      </c>
      <c r="B157" s="76"/>
      <c r="C157" s="77"/>
      <c r="D157" s="29"/>
      <c r="E157" s="45"/>
      <c r="H157" s="32"/>
    </row>
    <row r="158" spans="1:5" s="25" customFormat="1" ht="36" customHeight="1">
      <c r="A158" s="92"/>
      <c r="B158" s="76"/>
      <c r="C158" s="77"/>
      <c r="D158" s="29"/>
      <c r="E158" s="41"/>
    </row>
    <row r="159" spans="1:5" s="25" customFormat="1" ht="38.25" customHeight="1" hidden="1">
      <c r="A159" s="92"/>
      <c r="B159" s="76"/>
      <c r="C159" s="77"/>
      <c r="D159" s="29"/>
      <c r="E159" s="41"/>
    </row>
    <row r="160" spans="1:6" s="25" customFormat="1" ht="30" customHeight="1">
      <c r="A160" s="33" t="s">
        <v>116</v>
      </c>
      <c r="B160" s="79"/>
      <c r="C160" s="79"/>
      <c r="D160" s="59">
        <f>D170+D175+D179+D187+D192+D196+D203+D215+D223+D229+D234+D241+D249+D254+D260+D271+D282+D266</f>
        <v>114222.90000000001</v>
      </c>
      <c r="E160" s="41"/>
      <c r="F160" s="36"/>
    </row>
    <row r="161" spans="1:6" s="25" customFormat="1" ht="41.25" customHeight="1">
      <c r="A161" s="91" t="s">
        <v>96</v>
      </c>
      <c r="B161" s="76" t="s">
        <v>130</v>
      </c>
      <c r="C161" s="77"/>
      <c r="D161" s="29">
        <v>234</v>
      </c>
      <c r="E161" s="34"/>
      <c r="F161" s="36"/>
    </row>
    <row r="162" spans="1:6" s="25" customFormat="1" ht="26.25" customHeight="1">
      <c r="A162" s="92"/>
      <c r="B162" s="76" t="s">
        <v>131</v>
      </c>
      <c r="C162" s="77"/>
      <c r="D162" s="29">
        <v>5000</v>
      </c>
      <c r="E162" s="34"/>
      <c r="F162" s="36"/>
    </row>
    <row r="163" spans="1:6" s="25" customFormat="1" ht="24" customHeight="1">
      <c r="A163" s="92"/>
      <c r="B163" s="76" t="s">
        <v>132</v>
      </c>
      <c r="C163" s="77"/>
      <c r="D163" s="55">
        <v>2100</v>
      </c>
      <c r="E163" s="34"/>
      <c r="F163" s="36"/>
    </row>
    <row r="164" spans="1:6" s="25" customFormat="1" ht="33.75" customHeight="1">
      <c r="A164" s="92"/>
      <c r="B164" s="76" t="s">
        <v>117</v>
      </c>
      <c r="C164" s="77"/>
      <c r="D164" s="29">
        <v>5.45</v>
      </c>
      <c r="E164" s="34"/>
      <c r="F164" s="36"/>
    </row>
    <row r="165" spans="1:6" s="25" customFormat="1" ht="38.25" customHeight="1">
      <c r="A165" s="92"/>
      <c r="B165" s="76" t="s">
        <v>133</v>
      </c>
      <c r="C165" s="77"/>
      <c r="D165" s="29">
        <v>9999</v>
      </c>
      <c r="E165" s="34"/>
      <c r="F165" s="36"/>
    </row>
    <row r="166" spans="1:6" s="25" customFormat="1" ht="36" customHeight="1">
      <c r="A166" s="92"/>
      <c r="B166" s="76" t="s">
        <v>126</v>
      </c>
      <c r="C166" s="77"/>
      <c r="D166" s="55">
        <f>31328.12+48245.4</f>
        <v>79573.52</v>
      </c>
      <c r="E166" s="34"/>
      <c r="F166" s="36"/>
    </row>
    <row r="167" spans="1:6" s="25" customFormat="1" ht="36" customHeight="1" hidden="1">
      <c r="A167" s="92"/>
      <c r="B167" s="76"/>
      <c r="C167" s="77"/>
      <c r="D167" s="55"/>
      <c r="E167" s="34"/>
      <c r="F167" s="36"/>
    </row>
    <row r="168" spans="1:6" s="25" customFormat="1" ht="36" customHeight="1" hidden="1">
      <c r="A168" s="92"/>
      <c r="B168" s="76"/>
      <c r="C168" s="77"/>
      <c r="D168" s="55"/>
      <c r="E168" s="34"/>
      <c r="F168" s="36"/>
    </row>
    <row r="169" spans="1:6" s="25" customFormat="1" ht="36" customHeight="1" hidden="1">
      <c r="A169" s="92"/>
      <c r="B169" s="76"/>
      <c r="C169" s="77"/>
      <c r="D169" s="55"/>
      <c r="E169" s="34"/>
      <c r="F169" s="36"/>
    </row>
    <row r="170" spans="1:6" s="25" customFormat="1" ht="25.5" customHeight="1">
      <c r="A170" s="93"/>
      <c r="B170" s="86" t="s">
        <v>84</v>
      </c>
      <c r="C170" s="87"/>
      <c r="D170" s="60">
        <f>SUM(D161:D169)</f>
        <v>96911.97</v>
      </c>
      <c r="E170" s="34"/>
      <c r="F170" s="36"/>
    </row>
    <row r="171" spans="1:4" s="26" customFormat="1" ht="36" customHeight="1" hidden="1">
      <c r="A171" s="91" t="s">
        <v>59</v>
      </c>
      <c r="B171" s="78"/>
      <c r="C171" s="78"/>
      <c r="D171" s="29"/>
    </row>
    <row r="172" spans="1:4" s="26" customFormat="1" ht="24.75" customHeight="1" hidden="1">
      <c r="A172" s="92"/>
      <c r="B172" s="78"/>
      <c r="C172" s="78"/>
      <c r="D172" s="29"/>
    </row>
    <row r="173" spans="1:4" s="26" customFormat="1" ht="24.75" customHeight="1" hidden="1">
      <c r="A173" s="92"/>
      <c r="B173" s="76"/>
      <c r="C173" s="77"/>
      <c r="D173" s="29"/>
    </row>
    <row r="174" spans="1:4" s="26" customFormat="1" ht="24.75" customHeight="1" hidden="1">
      <c r="A174" s="92"/>
      <c r="B174" s="76"/>
      <c r="C174" s="77"/>
      <c r="D174" s="29"/>
    </row>
    <row r="175" spans="1:8" s="26" customFormat="1" ht="24.75" customHeight="1" hidden="1">
      <c r="A175" s="93"/>
      <c r="B175" s="86" t="s">
        <v>84</v>
      </c>
      <c r="C175" s="87"/>
      <c r="D175" s="35">
        <f>SUM(D171:D174)</f>
        <v>0</v>
      </c>
      <c r="F175" s="28"/>
      <c r="H175" s="28"/>
    </row>
    <row r="176" spans="1:8" s="26" customFormat="1" ht="24.75" customHeight="1" hidden="1">
      <c r="A176" s="91" t="s">
        <v>120</v>
      </c>
      <c r="B176" s="76"/>
      <c r="C176" s="77"/>
      <c r="D176" s="29"/>
      <c r="F176" s="28"/>
      <c r="H176" s="28"/>
    </row>
    <row r="177" spans="1:8" s="26" customFormat="1" ht="24.75" customHeight="1" hidden="1">
      <c r="A177" s="92"/>
      <c r="B177" s="76"/>
      <c r="C177" s="77"/>
      <c r="D177" s="29"/>
      <c r="F177" s="28"/>
      <c r="H177" s="28"/>
    </row>
    <row r="178" spans="1:8" s="26" customFormat="1" ht="24.75" customHeight="1" hidden="1">
      <c r="A178" s="92"/>
      <c r="B178" s="76"/>
      <c r="C178" s="77"/>
      <c r="D178" s="29"/>
      <c r="F178" s="28"/>
      <c r="H178" s="28"/>
    </row>
    <row r="179" spans="1:8" s="26" customFormat="1" ht="24.75" customHeight="1" hidden="1">
      <c r="A179" s="93"/>
      <c r="B179" s="86" t="s">
        <v>84</v>
      </c>
      <c r="C179" s="87"/>
      <c r="D179" s="35">
        <f>SUM(D176:D178)</f>
        <v>0</v>
      </c>
      <c r="F179" s="28"/>
      <c r="H179" s="28"/>
    </row>
    <row r="180" spans="1:4" s="26" customFormat="1" ht="24.75" customHeight="1" hidden="1">
      <c r="A180" s="79" t="s">
        <v>95</v>
      </c>
      <c r="B180" s="76"/>
      <c r="C180" s="77"/>
      <c r="D180" s="29"/>
    </row>
    <row r="181" spans="1:4" s="26" customFormat="1" ht="30" customHeight="1" hidden="1">
      <c r="A181" s="79"/>
      <c r="B181" s="76"/>
      <c r="C181" s="77"/>
      <c r="D181" s="29"/>
    </row>
    <row r="182" spans="1:4" s="26" customFormat="1" ht="28.5" customHeight="1" hidden="1">
      <c r="A182" s="79"/>
      <c r="B182" s="76"/>
      <c r="C182" s="77"/>
      <c r="D182" s="29"/>
    </row>
    <row r="183" spans="1:4" s="26" customFormat="1" ht="23.25" customHeight="1" hidden="1">
      <c r="A183" s="79"/>
      <c r="B183" s="78"/>
      <c r="C183" s="78"/>
      <c r="D183" s="29"/>
    </row>
    <row r="184" spans="1:4" s="26" customFormat="1" ht="34.5" customHeight="1" hidden="1">
      <c r="A184" s="79"/>
      <c r="B184" s="78"/>
      <c r="C184" s="78"/>
      <c r="D184" s="29"/>
    </row>
    <row r="185" spans="1:4" s="26" customFormat="1" ht="23.25" customHeight="1" hidden="1">
      <c r="A185" s="79"/>
      <c r="B185" s="78"/>
      <c r="C185" s="78"/>
      <c r="D185" s="29"/>
    </row>
    <row r="186" spans="1:4" s="26" customFormat="1" ht="23.25" customHeight="1" hidden="1">
      <c r="A186" s="79"/>
      <c r="B186" s="78"/>
      <c r="C186" s="78"/>
      <c r="D186" s="29"/>
    </row>
    <row r="187" spans="1:4" s="26" customFormat="1" ht="27.75" customHeight="1" hidden="1">
      <c r="A187" s="79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79" t="s">
        <v>15</v>
      </c>
      <c r="B188" s="76"/>
      <c r="C188" s="77"/>
      <c r="D188" s="29"/>
    </row>
    <row r="189" spans="1:4" s="26" customFormat="1" ht="37.5" customHeight="1" hidden="1">
      <c r="A189" s="79"/>
      <c r="B189" s="76"/>
      <c r="C189" s="77"/>
      <c r="D189" s="29"/>
    </row>
    <row r="190" spans="1:4" s="26" customFormat="1" ht="38.25" customHeight="1" hidden="1">
      <c r="A190" s="79"/>
      <c r="B190" s="76"/>
      <c r="C190" s="77"/>
      <c r="D190" s="29"/>
    </row>
    <row r="191" spans="1:4" s="26" customFormat="1" ht="29.25" customHeight="1" hidden="1">
      <c r="A191" s="79"/>
      <c r="B191" s="76"/>
      <c r="C191" s="77"/>
      <c r="D191" s="29"/>
    </row>
    <row r="192" spans="1:6" s="26" customFormat="1" ht="26.25" customHeight="1" hidden="1">
      <c r="A192" s="79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79" t="s">
        <v>30</v>
      </c>
      <c r="B193" s="78"/>
      <c r="C193" s="78"/>
      <c r="D193" s="29"/>
    </row>
    <row r="194" spans="1:4" s="26" customFormat="1" ht="27.75" customHeight="1" hidden="1">
      <c r="A194" s="79"/>
      <c r="B194" s="76"/>
      <c r="C194" s="77"/>
      <c r="D194" s="29"/>
    </row>
    <row r="195" spans="1:4" s="26" customFormat="1" ht="42.75" customHeight="1" hidden="1">
      <c r="A195" s="79"/>
      <c r="B195" s="78"/>
      <c r="C195" s="78"/>
      <c r="D195" s="29"/>
    </row>
    <row r="196" spans="1:6" s="26" customFormat="1" ht="25.5" customHeight="1" hidden="1">
      <c r="A196" s="79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91" t="s">
        <v>85</v>
      </c>
      <c r="B197" s="76"/>
      <c r="C197" s="77"/>
      <c r="D197" s="29"/>
    </row>
    <row r="198" spans="1:4" s="26" customFormat="1" ht="27" customHeight="1" hidden="1">
      <c r="A198" s="92"/>
      <c r="B198" s="76"/>
      <c r="C198" s="77"/>
      <c r="D198" s="29"/>
    </row>
    <row r="199" spans="1:4" s="26" customFormat="1" ht="31.5" customHeight="1" hidden="1">
      <c r="A199" s="92"/>
      <c r="B199" s="76"/>
      <c r="C199" s="77"/>
      <c r="D199" s="29"/>
    </row>
    <row r="200" spans="1:4" s="26" customFormat="1" ht="21.75" customHeight="1" hidden="1">
      <c r="A200" s="92"/>
      <c r="B200" s="98"/>
      <c r="C200" s="98"/>
      <c r="D200" s="29"/>
    </row>
    <row r="201" spans="1:4" s="26" customFormat="1" ht="37.5" customHeight="1" hidden="1">
      <c r="A201" s="92"/>
      <c r="B201" s="98"/>
      <c r="C201" s="98"/>
      <c r="D201" s="29"/>
    </row>
    <row r="202" spans="1:4" s="26" customFormat="1" ht="19.5" customHeight="1" hidden="1">
      <c r="A202" s="92"/>
      <c r="B202" s="101"/>
      <c r="C202" s="102"/>
      <c r="D202" s="29"/>
    </row>
    <row r="203" spans="1:7" s="26" customFormat="1" ht="30" customHeight="1" hidden="1">
      <c r="A203" s="93"/>
      <c r="B203" s="94" t="s">
        <v>84</v>
      </c>
      <c r="C203" s="94"/>
      <c r="D203" s="35">
        <f>SUM(D197:D202)</f>
        <v>0</v>
      </c>
      <c r="G203" s="28"/>
    </row>
    <row r="204" spans="1:7" s="26" customFormat="1" ht="31.5" customHeight="1">
      <c r="A204" s="91" t="s">
        <v>60</v>
      </c>
      <c r="B204" s="76" t="s">
        <v>136</v>
      </c>
      <c r="C204" s="77"/>
      <c r="D204" s="29">
        <v>4340</v>
      </c>
      <c r="G204" s="28"/>
    </row>
    <row r="205" spans="1:4" s="26" customFormat="1" ht="39.75" customHeight="1">
      <c r="A205" s="92"/>
      <c r="B205" s="76" t="s">
        <v>119</v>
      </c>
      <c r="C205" s="77"/>
      <c r="D205" s="29">
        <v>2975</v>
      </c>
    </row>
    <row r="206" spans="1:4" s="26" customFormat="1" ht="39.75" customHeight="1">
      <c r="A206" s="92"/>
      <c r="B206" s="76" t="s">
        <v>137</v>
      </c>
      <c r="C206" s="77"/>
      <c r="D206" s="57">
        <v>1209.85</v>
      </c>
    </row>
    <row r="207" spans="1:4" s="26" customFormat="1" ht="36" customHeight="1">
      <c r="A207" s="92"/>
      <c r="B207" s="76" t="s">
        <v>138</v>
      </c>
      <c r="C207" s="77"/>
      <c r="D207" s="57">
        <v>6000</v>
      </c>
    </row>
    <row r="208" spans="1:4" s="26" customFormat="1" ht="31.5" customHeight="1" hidden="1">
      <c r="A208" s="92"/>
      <c r="B208" s="76"/>
      <c r="C208" s="77"/>
      <c r="D208" s="57"/>
    </row>
    <row r="209" spans="1:4" s="26" customFormat="1" ht="33" customHeight="1" hidden="1">
      <c r="A209" s="92"/>
      <c r="B209" s="76"/>
      <c r="C209" s="77"/>
      <c r="D209" s="57"/>
    </row>
    <row r="210" spans="1:4" s="26" customFormat="1" ht="24" customHeight="1" hidden="1">
      <c r="A210" s="92"/>
      <c r="B210" s="76"/>
      <c r="C210" s="77"/>
      <c r="D210" s="57"/>
    </row>
    <row r="211" spans="1:4" s="26" customFormat="1" ht="24" customHeight="1" hidden="1">
      <c r="A211" s="92"/>
      <c r="B211" s="76"/>
      <c r="C211" s="77"/>
      <c r="D211" s="29"/>
    </row>
    <row r="212" spans="1:4" s="26" customFormat="1" ht="24.75" customHeight="1" hidden="1">
      <c r="A212" s="92"/>
      <c r="B212" s="99"/>
      <c r="C212" s="100"/>
      <c r="D212" s="29"/>
    </row>
    <row r="213" spans="1:4" s="26" customFormat="1" ht="45" customHeight="1" hidden="1">
      <c r="A213" s="92"/>
      <c r="B213" s="99"/>
      <c r="C213" s="100"/>
      <c r="D213" s="29"/>
    </row>
    <row r="214" spans="1:4" s="26" customFormat="1" ht="45.75" customHeight="1" hidden="1">
      <c r="A214" s="92"/>
      <c r="B214" s="99"/>
      <c r="C214" s="100"/>
      <c r="D214" s="29"/>
    </row>
    <row r="215" spans="1:7" s="26" customFormat="1" ht="24.75" customHeight="1">
      <c r="A215" s="93"/>
      <c r="B215" s="94" t="s">
        <v>84</v>
      </c>
      <c r="C215" s="94"/>
      <c r="D215" s="35">
        <f>SUM(D204:D214)</f>
        <v>14524.85</v>
      </c>
      <c r="F215" s="28"/>
      <c r="G215" s="28"/>
    </row>
    <row r="216" spans="1:4" s="26" customFormat="1" ht="33.75" customHeight="1">
      <c r="A216" s="79" t="s">
        <v>18</v>
      </c>
      <c r="B216" s="76" t="s">
        <v>132</v>
      </c>
      <c r="C216" s="77"/>
      <c r="D216" s="29">
        <v>300</v>
      </c>
    </row>
    <row r="217" spans="1:4" s="26" customFormat="1" ht="38.25" customHeight="1" hidden="1">
      <c r="A217" s="79"/>
      <c r="B217" s="76"/>
      <c r="C217" s="77"/>
      <c r="D217" s="29"/>
    </row>
    <row r="218" spans="1:4" s="26" customFormat="1" ht="29.25" customHeight="1" hidden="1">
      <c r="A218" s="79"/>
      <c r="B218" s="76"/>
      <c r="C218" s="77"/>
      <c r="D218" s="29"/>
    </row>
    <row r="219" spans="1:4" s="26" customFormat="1" ht="23.25" customHeight="1" hidden="1">
      <c r="A219" s="79"/>
      <c r="B219" s="78"/>
      <c r="C219" s="78"/>
      <c r="D219" s="29"/>
    </row>
    <row r="220" spans="1:4" s="26" customFormat="1" ht="20.25" customHeight="1" hidden="1">
      <c r="A220" s="79"/>
      <c r="B220" s="78"/>
      <c r="C220" s="78"/>
      <c r="D220" s="29"/>
    </row>
    <row r="221" spans="1:4" s="26" customFormat="1" ht="22.5" customHeight="1" hidden="1">
      <c r="A221" s="79"/>
      <c r="B221" s="76"/>
      <c r="C221" s="77"/>
      <c r="D221" s="29"/>
    </row>
    <row r="222" spans="1:4" s="26" customFormat="1" ht="39.75" customHeight="1" hidden="1">
      <c r="A222" s="79"/>
      <c r="B222" s="76"/>
      <c r="C222" s="77"/>
      <c r="D222" s="29"/>
    </row>
    <row r="223" spans="1:4" s="26" customFormat="1" ht="27.75" customHeight="1">
      <c r="A223" s="79"/>
      <c r="B223" s="94" t="s">
        <v>84</v>
      </c>
      <c r="C223" s="94"/>
      <c r="D223" s="35">
        <f>SUM(D216:D222)</f>
        <v>300</v>
      </c>
    </row>
    <row r="224" spans="1:4" s="26" customFormat="1" ht="36" customHeight="1" hidden="1">
      <c r="A224" s="91" t="s">
        <v>31</v>
      </c>
      <c r="B224" s="76"/>
      <c r="C224" s="77"/>
      <c r="D224" s="57"/>
    </row>
    <row r="225" spans="1:4" s="26" customFormat="1" ht="33.75" customHeight="1" hidden="1">
      <c r="A225" s="92"/>
      <c r="B225" s="76"/>
      <c r="C225" s="77"/>
      <c r="D225" s="29"/>
    </row>
    <row r="226" spans="1:4" s="26" customFormat="1" ht="32.25" customHeight="1" hidden="1">
      <c r="A226" s="92"/>
      <c r="B226" s="76"/>
      <c r="C226" s="77"/>
      <c r="D226" s="29"/>
    </row>
    <row r="227" spans="1:4" s="26" customFormat="1" ht="24.75" customHeight="1" hidden="1">
      <c r="A227" s="92"/>
      <c r="B227" s="78"/>
      <c r="C227" s="78"/>
      <c r="D227" s="29"/>
    </row>
    <row r="228" spans="1:4" s="26" customFormat="1" ht="27" customHeight="1" hidden="1">
      <c r="A228" s="92"/>
      <c r="B228" s="76"/>
      <c r="C228" s="77"/>
      <c r="D228" s="29"/>
    </row>
    <row r="229" spans="1:8" s="26" customFormat="1" ht="23.25" customHeight="1" hidden="1">
      <c r="A229" s="93"/>
      <c r="B229" s="94" t="s">
        <v>84</v>
      </c>
      <c r="C229" s="94"/>
      <c r="D229" s="35">
        <f>SUM(D224:D228)</f>
        <v>0</v>
      </c>
      <c r="F229" s="28"/>
      <c r="G229" s="28"/>
      <c r="H229" s="28"/>
    </row>
    <row r="230" spans="1:4" s="26" customFormat="1" ht="24.75" customHeight="1" hidden="1">
      <c r="A230" s="91" t="s">
        <v>94</v>
      </c>
      <c r="B230" s="76"/>
      <c r="C230" s="77"/>
      <c r="D230" s="29"/>
    </row>
    <row r="231" spans="1:4" s="26" customFormat="1" ht="24" customHeight="1" hidden="1">
      <c r="A231" s="92"/>
      <c r="B231" s="76"/>
      <c r="C231" s="77"/>
      <c r="D231" s="29"/>
    </row>
    <row r="232" spans="1:4" s="26" customFormat="1" ht="22.5" customHeight="1" hidden="1">
      <c r="A232" s="92"/>
      <c r="B232" s="78"/>
      <c r="C232" s="78"/>
      <c r="D232" s="29"/>
    </row>
    <row r="233" spans="1:4" s="26" customFormat="1" ht="25.5" customHeight="1" hidden="1">
      <c r="A233" s="92"/>
      <c r="B233" s="98"/>
      <c r="C233" s="98"/>
      <c r="D233" s="29"/>
    </row>
    <row r="234" spans="1:4" s="26" customFormat="1" ht="27.75" customHeight="1" hidden="1">
      <c r="A234" s="93"/>
      <c r="B234" s="94" t="s">
        <v>84</v>
      </c>
      <c r="C234" s="94"/>
      <c r="D234" s="35">
        <f>SUM(D230:D233)</f>
        <v>0</v>
      </c>
    </row>
    <row r="235" spans="1:6" s="26" customFormat="1" ht="27.75" customHeight="1" hidden="1">
      <c r="A235" s="95" t="s">
        <v>45</v>
      </c>
      <c r="B235" s="76"/>
      <c r="C235" s="77"/>
      <c r="D235" s="29"/>
      <c r="F235" s="28"/>
    </row>
    <row r="236" spans="1:4" s="26" customFormat="1" ht="27" customHeight="1" hidden="1">
      <c r="A236" s="96"/>
      <c r="B236" s="76"/>
      <c r="C236" s="77"/>
      <c r="D236" s="29"/>
    </row>
    <row r="237" spans="1:4" s="26" customFormat="1" ht="41.25" customHeight="1" hidden="1">
      <c r="A237" s="96"/>
      <c r="B237" s="76"/>
      <c r="C237" s="77"/>
      <c r="D237" s="29"/>
    </row>
    <row r="238" spans="1:4" s="26" customFormat="1" ht="21" customHeight="1" hidden="1">
      <c r="A238" s="96"/>
      <c r="B238" s="78"/>
      <c r="C238" s="78"/>
      <c r="D238" s="29"/>
    </row>
    <row r="239" spans="1:4" s="26" customFormat="1" ht="23.25" customHeight="1" hidden="1">
      <c r="A239" s="96"/>
      <c r="B239" s="76"/>
      <c r="C239" s="77"/>
      <c r="D239" s="29"/>
    </row>
    <row r="240" spans="1:4" s="26" customFormat="1" ht="23.25" customHeight="1" hidden="1">
      <c r="A240" s="96"/>
      <c r="B240" s="76"/>
      <c r="C240" s="77"/>
      <c r="D240" s="29"/>
    </row>
    <row r="241" spans="1:7" s="26" customFormat="1" ht="28.5" customHeight="1" hidden="1">
      <c r="A241" s="97"/>
      <c r="B241" s="94" t="s">
        <v>84</v>
      </c>
      <c r="C241" s="94"/>
      <c r="D241" s="35">
        <f>D235+D236+D237+D238+D239+D240</f>
        <v>0</v>
      </c>
      <c r="G241" s="28"/>
    </row>
    <row r="242" spans="1:4" s="26" customFormat="1" ht="42" customHeight="1" hidden="1">
      <c r="A242" s="91" t="s">
        <v>64</v>
      </c>
      <c r="B242" s="76"/>
      <c r="C242" s="77"/>
      <c r="D242" s="29"/>
    </row>
    <row r="243" spans="1:4" s="26" customFormat="1" ht="39" customHeight="1" hidden="1">
      <c r="A243" s="92"/>
      <c r="B243" s="76"/>
      <c r="C243" s="77"/>
      <c r="D243" s="29"/>
    </row>
    <row r="244" spans="1:4" s="26" customFormat="1" ht="37.5" customHeight="1" hidden="1">
      <c r="A244" s="92"/>
      <c r="B244" s="76"/>
      <c r="C244" s="77"/>
      <c r="D244" s="29"/>
    </row>
    <row r="245" spans="1:4" s="26" customFormat="1" ht="33.75" customHeight="1" hidden="1">
      <c r="A245" s="92"/>
      <c r="B245" s="78"/>
      <c r="C245" s="78"/>
      <c r="D245" s="29"/>
    </row>
    <row r="246" spans="1:4" s="26" customFormat="1" ht="27.75" customHeight="1" hidden="1">
      <c r="A246" s="92"/>
      <c r="B246" s="78"/>
      <c r="C246" s="78"/>
      <c r="D246" s="29"/>
    </row>
    <row r="247" spans="1:4" s="26" customFormat="1" ht="27.75" customHeight="1" hidden="1">
      <c r="A247" s="92"/>
      <c r="B247" s="78"/>
      <c r="C247" s="78"/>
      <c r="D247" s="29"/>
    </row>
    <row r="248" spans="1:4" s="26" customFormat="1" ht="17.25" customHeight="1" hidden="1">
      <c r="A248" s="92"/>
      <c r="B248" s="78"/>
      <c r="C248" s="78"/>
      <c r="D248" s="29"/>
    </row>
    <row r="249" spans="1:7" s="26" customFormat="1" ht="28.5" customHeight="1" hidden="1">
      <c r="A249" s="93"/>
      <c r="B249" s="94" t="s">
        <v>84</v>
      </c>
      <c r="C249" s="94"/>
      <c r="D249" s="35">
        <f>SUM(D242:D248)</f>
        <v>0</v>
      </c>
      <c r="G249" s="28"/>
    </row>
    <row r="250" spans="1:5" s="26" customFormat="1" ht="27" customHeight="1">
      <c r="A250" s="91" t="s">
        <v>80</v>
      </c>
      <c r="B250" s="76" t="s">
        <v>135</v>
      </c>
      <c r="C250" s="77"/>
      <c r="D250" s="29">
        <v>1009.92</v>
      </c>
      <c r="E250" s="29">
        <v>211.99</v>
      </c>
    </row>
    <row r="251" spans="1:5" s="26" customFormat="1" ht="27" customHeight="1" hidden="1">
      <c r="A251" s="92"/>
      <c r="B251" s="76"/>
      <c r="C251" s="77"/>
      <c r="D251" s="29"/>
      <c r="E251" s="29">
        <f>126.65+506.43</f>
        <v>633.08</v>
      </c>
    </row>
    <row r="252" spans="1:5" s="26" customFormat="1" ht="21.75" customHeight="1" hidden="1">
      <c r="A252" s="92"/>
      <c r="B252" s="76"/>
      <c r="C252" s="77"/>
      <c r="D252" s="29"/>
      <c r="E252" s="29">
        <f>300+120+682.99</f>
        <v>1102.99</v>
      </c>
    </row>
    <row r="253" spans="1:5" s="26" customFormat="1" ht="20.25" customHeight="1" hidden="1">
      <c r="A253" s="92"/>
      <c r="B253" s="78"/>
      <c r="C253" s="78"/>
      <c r="D253" s="29"/>
      <c r="E253" s="28"/>
    </row>
    <row r="254" spans="1:4" s="26" customFormat="1" ht="25.5" customHeight="1">
      <c r="A254" s="93"/>
      <c r="B254" s="86" t="s">
        <v>84</v>
      </c>
      <c r="C254" s="87"/>
      <c r="D254" s="35">
        <f>SUM(D250:D253)</f>
        <v>1009.92</v>
      </c>
    </row>
    <row r="255" spans="1:4" s="26" customFormat="1" ht="35.25" customHeight="1" hidden="1">
      <c r="A255" s="91" t="s">
        <v>87</v>
      </c>
      <c r="B255" s="76"/>
      <c r="C255" s="77"/>
      <c r="D255" s="29"/>
    </row>
    <row r="256" spans="1:4" s="26" customFormat="1" ht="32.25" customHeight="1" hidden="1">
      <c r="A256" s="92"/>
      <c r="B256" s="76"/>
      <c r="C256" s="77"/>
      <c r="D256" s="29"/>
    </row>
    <row r="257" spans="1:4" s="26" customFormat="1" ht="25.5" customHeight="1" hidden="1">
      <c r="A257" s="92"/>
      <c r="B257" s="76"/>
      <c r="C257" s="77"/>
      <c r="D257" s="29"/>
    </row>
    <row r="258" spans="1:4" s="26" customFormat="1" ht="33.75" customHeight="1" hidden="1">
      <c r="A258" s="92"/>
      <c r="B258" s="78"/>
      <c r="C258" s="78"/>
      <c r="D258" s="29"/>
    </row>
    <row r="259" spans="1:4" s="26" customFormat="1" ht="24" customHeight="1" hidden="1">
      <c r="A259" s="92"/>
      <c r="B259" s="78"/>
      <c r="C259" s="78"/>
      <c r="D259" s="29"/>
    </row>
    <row r="260" spans="1:4" s="26" customFormat="1" ht="28.5" customHeight="1" hidden="1">
      <c r="A260" s="93"/>
      <c r="B260" s="86" t="s">
        <v>84</v>
      </c>
      <c r="C260" s="87"/>
      <c r="D260" s="35">
        <f>SUM(D255:D259)</f>
        <v>0</v>
      </c>
    </row>
    <row r="261" spans="1:4" s="26" customFormat="1" ht="42" customHeight="1">
      <c r="A261" s="91" t="s">
        <v>0</v>
      </c>
      <c r="B261" s="76" t="s">
        <v>134</v>
      </c>
      <c r="C261" s="77"/>
      <c r="D261" s="29">
        <v>1000</v>
      </c>
    </row>
    <row r="262" spans="1:4" s="26" customFormat="1" ht="31.5" customHeight="1" hidden="1">
      <c r="A262" s="92"/>
      <c r="B262" s="76"/>
      <c r="C262" s="77"/>
      <c r="D262" s="29"/>
    </row>
    <row r="263" spans="1:4" s="26" customFormat="1" ht="41.25" customHeight="1" hidden="1">
      <c r="A263" s="92"/>
      <c r="B263" s="76"/>
      <c r="C263" s="77"/>
      <c r="D263" s="29"/>
    </row>
    <row r="264" spans="1:4" s="26" customFormat="1" ht="33" customHeight="1" hidden="1">
      <c r="A264" s="92"/>
      <c r="B264" s="76"/>
      <c r="C264" s="77"/>
      <c r="D264" s="29"/>
    </row>
    <row r="265" spans="1:4" s="26" customFormat="1" ht="24.75" customHeight="1" hidden="1">
      <c r="A265" s="92"/>
      <c r="B265" s="76"/>
      <c r="C265" s="85"/>
      <c r="D265" s="29"/>
    </row>
    <row r="266" spans="1:4" s="26" customFormat="1" ht="40.5" customHeight="1">
      <c r="A266" s="93"/>
      <c r="B266" s="86" t="s">
        <v>84</v>
      </c>
      <c r="C266" s="87"/>
      <c r="D266" s="35">
        <f>SUM(D261:D264)</f>
        <v>1000</v>
      </c>
    </row>
    <row r="267" spans="1:4" s="26" customFormat="1" ht="24" customHeight="1" hidden="1">
      <c r="A267" s="92" t="s">
        <v>58</v>
      </c>
      <c r="B267" s="76"/>
      <c r="C267" s="77"/>
      <c r="D267" s="29"/>
    </row>
    <row r="268" spans="1:4" s="26" customFormat="1" ht="24" customHeight="1" hidden="1">
      <c r="A268" s="92"/>
      <c r="B268" s="76"/>
      <c r="C268" s="77"/>
      <c r="D268" s="29"/>
    </row>
    <row r="269" spans="1:4" s="26" customFormat="1" ht="24" customHeight="1" hidden="1">
      <c r="A269" s="92"/>
      <c r="B269" s="76"/>
      <c r="C269" s="77"/>
      <c r="D269" s="29"/>
    </row>
    <row r="270" spans="1:4" s="26" customFormat="1" ht="24" customHeight="1" hidden="1">
      <c r="A270" s="92"/>
      <c r="B270" s="76"/>
      <c r="C270" s="77"/>
      <c r="D270" s="29"/>
    </row>
    <row r="271" spans="1:4" s="26" customFormat="1" ht="27.75" customHeight="1" hidden="1">
      <c r="A271" s="93"/>
      <c r="B271" s="86" t="s">
        <v>84</v>
      </c>
      <c r="C271" s="87"/>
      <c r="D271" s="35">
        <f>SUM(D267:D270)</f>
        <v>0</v>
      </c>
    </row>
    <row r="272" spans="1:4" s="26" customFormat="1" ht="33.75" customHeight="1" hidden="1">
      <c r="A272" s="91" t="s">
        <v>12</v>
      </c>
      <c r="B272" s="76"/>
      <c r="C272" s="77"/>
      <c r="D272" s="42"/>
    </row>
    <row r="273" spans="1:4" s="26" customFormat="1" ht="33.75" customHeight="1" hidden="1">
      <c r="A273" s="92"/>
      <c r="B273" s="76"/>
      <c r="C273" s="77"/>
      <c r="D273" s="47"/>
    </row>
    <row r="274" spans="1:4" s="26" customFormat="1" ht="30.75" customHeight="1" hidden="1">
      <c r="A274" s="92"/>
      <c r="B274" s="76"/>
      <c r="C274" s="77"/>
      <c r="D274" s="47"/>
    </row>
    <row r="275" spans="1:4" s="26" customFormat="1" ht="30.75" customHeight="1" hidden="1">
      <c r="A275" s="92"/>
      <c r="B275" s="76"/>
      <c r="C275" s="85"/>
      <c r="D275" s="47"/>
    </row>
    <row r="276" spans="1:4" s="26" customFormat="1" ht="30.75" customHeight="1" hidden="1">
      <c r="A276" s="92"/>
      <c r="B276" s="76"/>
      <c r="C276" s="77"/>
      <c r="D276" s="47"/>
    </row>
    <row r="277" spans="1:4" s="26" customFormat="1" ht="30.75" customHeight="1">
      <c r="A277" s="92"/>
      <c r="B277" s="76" t="s">
        <v>123</v>
      </c>
      <c r="C277" s="77"/>
      <c r="D277" s="47">
        <v>476.16</v>
      </c>
    </row>
    <row r="278" spans="1:4" s="26" customFormat="1" ht="36.75" customHeight="1" hidden="1">
      <c r="A278" s="92"/>
      <c r="B278" s="76"/>
      <c r="C278" s="85"/>
      <c r="D278" s="47"/>
    </row>
    <row r="279" spans="1:4" s="26" customFormat="1" ht="36.75" customHeight="1" hidden="1">
      <c r="A279" s="92"/>
      <c r="B279" s="76"/>
      <c r="C279" s="85"/>
      <c r="D279" s="47"/>
    </row>
    <row r="280" spans="1:4" s="26" customFormat="1" ht="33.75" customHeight="1" hidden="1">
      <c r="A280" s="92"/>
      <c r="B280" s="76"/>
      <c r="C280" s="85"/>
      <c r="D280" s="47"/>
    </row>
    <row r="281" spans="1:4" s="26" customFormat="1" ht="33.75" customHeight="1" hidden="1">
      <c r="A281" s="92"/>
      <c r="B281" s="76"/>
      <c r="C281" s="85"/>
      <c r="D281" s="47"/>
    </row>
    <row r="282" spans="1:6" s="26" customFormat="1" ht="33" customHeight="1">
      <c r="A282" s="33"/>
      <c r="B282" s="86" t="s">
        <v>84</v>
      </c>
      <c r="C282" s="87"/>
      <c r="D282" s="35">
        <f>SUM(D272:D281)</f>
        <v>476.16</v>
      </c>
      <c r="F282" s="28"/>
    </row>
    <row r="283" spans="1:8" s="26" customFormat="1" ht="27.75" customHeight="1">
      <c r="A283" s="21"/>
      <c r="B283" s="88" t="s">
        <v>19</v>
      </c>
      <c r="C283" s="89"/>
      <c r="D283" s="24">
        <f>D160+D16</f>
        <v>3098128.4899999998</v>
      </c>
      <c r="E283" s="27"/>
      <c r="F283" s="28"/>
      <c r="G283" s="28"/>
      <c r="H283" s="28"/>
    </row>
    <row r="284" spans="1:7" s="26" customFormat="1" ht="25.5" customHeight="1">
      <c r="A284" s="21"/>
      <c r="B284" s="90" t="s">
        <v>57</v>
      </c>
      <c r="C284" s="90"/>
      <c r="D284" s="24">
        <f>SUM(D285:E297)</f>
        <v>0</v>
      </c>
      <c r="E284" s="27"/>
      <c r="G284" s="28"/>
    </row>
    <row r="285" spans="1:7" s="26" customFormat="1" ht="36.75" customHeight="1" hidden="1">
      <c r="A285" s="91" t="s">
        <v>12</v>
      </c>
      <c r="B285" s="80"/>
      <c r="C285" s="75"/>
      <c r="D285" s="46"/>
      <c r="E285" s="27"/>
      <c r="G285" s="28"/>
    </row>
    <row r="286" spans="1:5" s="26" customFormat="1" ht="36.75" customHeight="1" hidden="1">
      <c r="A286" s="92"/>
      <c r="B286" s="78"/>
      <c r="C286" s="78"/>
      <c r="D286" s="29"/>
      <c r="E286" s="27"/>
    </row>
    <row r="287" spans="1:5" s="26" customFormat="1" ht="31.5" customHeight="1" hidden="1">
      <c r="A287" s="92"/>
      <c r="B287" s="78"/>
      <c r="C287" s="78"/>
      <c r="D287" s="29"/>
      <c r="E287" s="40"/>
    </row>
    <row r="288" spans="1:5" s="26" customFormat="1" ht="30" customHeight="1" hidden="1">
      <c r="A288" s="92"/>
      <c r="B288" s="78"/>
      <c r="C288" s="78"/>
      <c r="D288" s="29"/>
      <c r="E288" s="40"/>
    </row>
    <row r="289" spans="1:5" s="26" customFormat="1" ht="28.5" customHeight="1" hidden="1">
      <c r="A289" s="92"/>
      <c r="B289" s="78"/>
      <c r="C289" s="78"/>
      <c r="D289" s="29"/>
      <c r="E289" s="40"/>
    </row>
    <row r="290" spans="1:5" s="26" customFormat="1" ht="32.25" customHeight="1" hidden="1">
      <c r="A290" s="93"/>
      <c r="B290" s="83"/>
      <c r="C290" s="84"/>
      <c r="D290" s="29"/>
      <c r="E290" s="40"/>
    </row>
    <row r="291" spans="1:5" s="26" customFormat="1" ht="43.5" customHeight="1" hidden="1">
      <c r="A291" s="33"/>
      <c r="B291" s="78"/>
      <c r="C291" s="78"/>
      <c r="D291" s="29"/>
      <c r="E291" s="40"/>
    </row>
    <row r="292" spans="1:5" s="26" customFormat="1" ht="45" customHeight="1" hidden="1">
      <c r="A292" s="44"/>
      <c r="B292" s="76"/>
      <c r="C292" s="77"/>
      <c r="D292" s="29"/>
      <c r="E292" s="40"/>
    </row>
    <row r="293" spans="1:5" s="26" customFormat="1" ht="23.25" customHeight="1" hidden="1">
      <c r="A293" s="44"/>
      <c r="B293" s="78"/>
      <c r="C293" s="78"/>
      <c r="D293" s="29"/>
      <c r="E293" s="40"/>
    </row>
    <row r="294" spans="1:4" s="26" customFormat="1" ht="25.5" customHeight="1" hidden="1">
      <c r="A294" s="43"/>
      <c r="B294" s="78"/>
      <c r="C294" s="78"/>
      <c r="D294" s="29"/>
    </row>
    <row r="295" spans="1:4" s="26" customFormat="1" ht="20.25" customHeight="1" hidden="1">
      <c r="A295" s="91"/>
      <c r="B295" s="76"/>
      <c r="C295" s="77"/>
      <c r="D295" s="29"/>
    </row>
    <row r="296" spans="1:4" s="26" customFormat="1" ht="29.25" customHeight="1" hidden="1">
      <c r="A296" s="93"/>
      <c r="B296" s="78"/>
      <c r="C296" s="78"/>
      <c r="D296" s="29"/>
    </row>
    <row r="297" spans="1:4" s="26" customFormat="1" ht="9" customHeight="1" hidden="1">
      <c r="A297" s="33"/>
      <c r="B297" s="78"/>
      <c r="C297" s="78"/>
      <c r="D297" s="29"/>
    </row>
    <row r="298" spans="1:7" s="26" customFormat="1" ht="27" customHeight="1">
      <c r="A298" s="33" t="s">
        <v>26</v>
      </c>
      <c r="B298" s="79" t="s">
        <v>86</v>
      </c>
      <c r="C298" s="79"/>
      <c r="D298" s="24">
        <f>D283+D284</f>
        <v>3098128.4899999998</v>
      </c>
      <c r="F298" s="28"/>
      <c r="G298" s="28"/>
    </row>
    <row r="299" spans="1:4" s="26" customFormat="1" ht="36" customHeight="1" hidden="1">
      <c r="A299" s="33"/>
      <c r="B299" s="80"/>
      <c r="C299" s="75"/>
      <c r="D299" s="71"/>
    </row>
    <row r="300" spans="1:4" s="26" customFormat="1" ht="20.25" customHeight="1" hidden="1">
      <c r="A300" s="33"/>
      <c r="B300" s="78"/>
      <c r="C300" s="78"/>
      <c r="D300" s="29"/>
    </row>
    <row r="301" spans="1:4" s="39" customFormat="1" ht="25.5" customHeight="1">
      <c r="A301" s="37"/>
      <c r="B301" s="81" t="s">
        <v>88</v>
      </c>
      <c r="C301" s="82"/>
      <c r="D301" s="38" t="e">
        <f>D14-D283-D284</f>
        <v>#REF!</v>
      </c>
    </row>
    <row r="302" spans="2:4" s="26" customFormat="1" ht="34.5" customHeight="1" hidden="1">
      <c r="B302" s="73"/>
      <c r="C302" s="73"/>
      <c r="D302" s="28"/>
    </row>
    <row r="303" spans="1:5" s="26" customFormat="1" ht="32.25" customHeight="1">
      <c r="A303" s="33"/>
      <c r="B303" s="74" t="s">
        <v>81</v>
      </c>
      <c r="C303" s="75"/>
      <c r="D303" s="24">
        <f>SUM(D304:D306)</f>
        <v>0</v>
      </c>
      <c r="E303" s="27"/>
    </row>
    <row r="304" spans="1:5" s="26" customFormat="1" ht="41.25" customHeight="1" hidden="1">
      <c r="A304" s="91"/>
      <c r="B304" s="76"/>
      <c r="C304" s="77"/>
      <c r="D304" s="29"/>
      <c r="E304" s="28"/>
    </row>
    <row r="305" spans="1:8" s="30" customFormat="1" ht="42.75" customHeight="1" hidden="1">
      <c r="A305" s="93"/>
      <c r="B305" s="76"/>
      <c r="C305" s="77"/>
      <c r="D305" s="29"/>
      <c r="F305" s="22"/>
      <c r="G305" s="22"/>
      <c r="H305" s="22"/>
    </row>
    <row r="306" spans="1:4" ht="48.75" customHeight="1" hidden="1">
      <c r="A306" s="21"/>
      <c r="B306" s="76"/>
      <c r="C306" s="77"/>
      <c r="D306" s="29"/>
    </row>
    <row r="307" spans="1:8" s="30" customFormat="1" ht="36" customHeight="1" hidden="1">
      <c r="A307" s="21"/>
      <c r="B307" s="76"/>
      <c r="C307" s="77"/>
      <c r="D307" s="29"/>
      <c r="F307" s="22"/>
      <c r="G307" s="22"/>
      <c r="H307" s="22"/>
    </row>
    <row r="308" spans="1:8" s="30" customFormat="1" ht="18.75">
      <c r="A308" s="22"/>
      <c r="B308" s="22"/>
      <c r="C308" s="22"/>
      <c r="D308" s="48"/>
      <c r="F308" s="22"/>
      <c r="G308" s="22"/>
      <c r="H308" s="22"/>
    </row>
  </sheetData>
  <sheetProtection password="CE26" sheet="1"/>
  <mergeCells count="208">
    <mergeCell ref="B303:C303"/>
    <mergeCell ref="A304:A305"/>
    <mergeCell ref="B304:C304"/>
    <mergeCell ref="B305:C305"/>
    <mergeCell ref="B306:C306"/>
    <mergeCell ref="B307:C307"/>
    <mergeCell ref="B297:C297"/>
    <mergeCell ref="B298:C298"/>
    <mergeCell ref="B299:C299"/>
    <mergeCell ref="B300:C300"/>
    <mergeCell ref="B301:C301"/>
    <mergeCell ref="B302:C302"/>
    <mergeCell ref="B290:C290"/>
    <mergeCell ref="B291:C291"/>
    <mergeCell ref="B292:C292"/>
    <mergeCell ref="B293:C293"/>
    <mergeCell ref="B294:C294"/>
    <mergeCell ref="A295:A296"/>
    <mergeCell ref="B295:C295"/>
    <mergeCell ref="B296:C296"/>
    <mergeCell ref="B281:C281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A272:A28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1"/>
    <mergeCell ref="B267:C267"/>
    <mergeCell ref="B268:C268"/>
    <mergeCell ref="B269:C269"/>
    <mergeCell ref="B270:C270"/>
    <mergeCell ref="B271:C271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A204:A215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2023-04-26T07:47:36Z</dcterms:modified>
  <cp:category/>
  <cp:version/>
  <cp:contentType/>
  <cp:contentStatus/>
</cp:coreProperties>
</file>