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5210" windowHeight="8670"/>
  </bookViews>
  <sheets>
    <sheet name="Бюджет розвитку" sheetId="30" r:id="rId1"/>
    <sheet name="Лист1" sheetId="31" r:id="rId2"/>
  </sheets>
  <definedNames>
    <definedName name="_xlnm.Print_Titles" localSheetId="0">'Бюджет розвитку'!$8:$9</definedName>
    <definedName name="_xlnm.Print_Area" localSheetId="0">'Бюджет розвитку'!$A$2:$W$290</definedName>
  </definedNames>
  <calcPr calcId="125725"/>
</workbook>
</file>

<file path=xl/calcChain.xml><?xml version="1.0" encoding="utf-8"?>
<calcChain xmlns="http://schemas.openxmlformats.org/spreadsheetml/2006/main">
  <c r="G180" i="30"/>
  <c r="H180"/>
  <c r="I180"/>
  <c r="J180"/>
  <c r="K180"/>
  <c r="L180"/>
  <c r="M180"/>
  <c r="N180"/>
  <c r="O180"/>
  <c r="P180"/>
  <c r="Q180"/>
  <c r="R180"/>
  <c r="S180"/>
  <c r="T180"/>
  <c r="U225"/>
  <c r="G225"/>
  <c r="H225"/>
  <c r="I225"/>
  <c r="J225"/>
  <c r="K225"/>
  <c r="L225"/>
  <c r="M225"/>
  <c r="N225"/>
  <c r="O225"/>
  <c r="P225"/>
  <c r="Q225"/>
  <c r="R225"/>
  <c r="S225"/>
  <c r="T225"/>
  <c r="E279"/>
  <c r="V186"/>
  <c r="V184"/>
  <c r="V54"/>
  <c r="V53" s="1"/>
  <c r="V46" s="1"/>
  <c r="I45"/>
  <c r="J45"/>
  <c r="K45"/>
  <c r="L45"/>
  <c r="M45"/>
  <c r="N45"/>
  <c r="O45"/>
  <c r="P45"/>
  <c r="Q45"/>
  <c r="R45"/>
  <c r="S45"/>
  <c r="F46"/>
  <c r="V103"/>
  <c r="V102"/>
  <c r="F163"/>
  <c r="F162" s="1"/>
  <c r="T182"/>
  <c r="F182"/>
  <c r="F181" s="1"/>
  <c r="T184"/>
  <c r="F184" s="1"/>
  <c r="F183" s="1"/>
  <c r="T186"/>
  <c r="F186" s="1"/>
  <c r="F185" s="1"/>
  <c r="T260"/>
  <c r="F260" s="1"/>
  <c r="F225"/>
  <c r="V225"/>
  <c r="E225"/>
  <c r="E180"/>
  <c r="W259"/>
  <c r="W260"/>
  <c r="G259"/>
  <c r="H259"/>
  <c r="I259"/>
  <c r="J259"/>
  <c r="K259"/>
  <c r="L259"/>
  <c r="M259"/>
  <c r="N259"/>
  <c r="O259"/>
  <c r="P259"/>
  <c r="Q259"/>
  <c r="R259"/>
  <c r="S259"/>
  <c r="U259"/>
  <c r="E259"/>
  <c r="W255"/>
  <c r="W230"/>
  <c r="W231"/>
  <c r="W232"/>
  <c r="W233"/>
  <c r="W234"/>
  <c r="W235"/>
  <c r="W236"/>
  <c r="W237"/>
  <c r="W238"/>
  <c r="W239"/>
  <c r="W240"/>
  <c r="W241"/>
  <c r="W242"/>
  <c r="W243"/>
  <c r="W244"/>
  <c r="W245"/>
  <c r="W246"/>
  <c r="W247"/>
  <c r="W248"/>
  <c r="W249"/>
  <c r="W250"/>
  <c r="W251"/>
  <c r="W252"/>
  <c r="W253"/>
  <c r="W254"/>
  <c r="T230"/>
  <c r="T231"/>
  <c r="T232"/>
  <c r="T233"/>
  <c r="T235"/>
  <c r="T236"/>
  <c r="T237"/>
  <c r="T238"/>
  <c r="T239"/>
  <c r="T240"/>
  <c r="T241"/>
  <c r="T242"/>
  <c r="T243"/>
  <c r="T244"/>
  <c r="T245"/>
  <c r="T246"/>
  <c r="T247"/>
  <c r="T249"/>
  <c r="T250"/>
  <c r="T251"/>
  <c r="T252"/>
  <c r="T253"/>
  <c r="T254"/>
  <c r="T255"/>
  <c r="F230"/>
  <c r="V230" s="1"/>
  <c r="F231"/>
  <c r="V231" s="1"/>
  <c r="F232"/>
  <c r="V232" s="1"/>
  <c r="F233"/>
  <c r="V233" s="1"/>
  <c r="F235"/>
  <c r="V235" s="1"/>
  <c r="F236"/>
  <c r="V236" s="1"/>
  <c r="F237"/>
  <c r="V237" s="1"/>
  <c r="F238"/>
  <c r="V238" s="1"/>
  <c r="F239"/>
  <c r="V239" s="1"/>
  <c r="F240"/>
  <c r="V240" s="1"/>
  <c r="F241"/>
  <c r="V241" s="1"/>
  <c r="F242"/>
  <c r="V242" s="1"/>
  <c r="F243"/>
  <c r="V243" s="1"/>
  <c r="F244"/>
  <c r="V244" s="1"/>
  <c r="F245"/>
  <c r="V245" s="1"/>
  <c r="F246"/>
  <c r="V246" s="1"/>
  <c r="F247"/>
  <c r="V247" s="1"/>
  <c r="F249"/>
  <c r="V249" s="1"/>
  <c r="F250"/>
  <c r="V250" s="1"/>
  <c r="F251"/>
  <c r="V251" s="1"/>
  <c r="F252"/>
  <c r="V252" s="1"/>
  <c r="F253"/>
  <c r="V253" s="1"/>
  <c r="F254"/>
  <c r="V254" s="1"/>
  <c r="F255"/>
  <c r="V255" s="1"/>
  <c r="T215"/>
  <c r="W215"/>
  <c r="G212"/>
  <c r="H212"/>
  <c r="I212"/>
  <c r="J212"/>
  <c r="K212"/>
  <c r="L212"/>
  <c r="M212"/>
  <c r="N212"/>
  <c r="O212"/>
  <c r="P212"/>
  <c r="Q212"/>
  <c r="R212"/>
  <c r="S212"/>
  <c r="T212"/>
  <c r="U212"/>
  <c r="E212"/>
  <c r="F215"/>
  <c r="V215" s="1"/>
  <c r="V212" s="1"/>
  <c r="W182"/>
  <c r="G181"/>
  <c r="H181"/>
  <c r="I181"/>
  <c r="J181"/>
  <c r="K181"/>
  <c r="L181"/>
  <c r="M181"/>
  <c r="N181"/>
  <c r="O181"/>
  <c r="P181"/>
  <c r="Q181"/>
  <c r="R181"/>
  <c r="S181"/>
  <c r="T181"/>
  <c r="U181"/>
  <c r="E181"/>
  <c r="G185"/>
  <c r="H185"/>
  <c r="I185"/>
  <c r="J185"/>
  <c r="K185"/>
  <c r="L185"/>
  <c r="M185"/>
  <c r="N185"/>
  <c r="O185"/>
  <c r="P185"/>
  <c r="Q185"/>
  <c r="R185"/>
  <c r="S185"/>
  <c r="T185"/>
  <c r="U185"/>
  <c r="V185"/>
  <c r="W184"/>
  <c r="W185"/>
  <c r="W186"/>
  <c r="G183"/>
  <c r="H183"/>
  <c r="I183"/>
  <c r="J183"/>
  <c r="K183"/>
  <c r="L183"/>
  <c r="M183"/>
  <c r="N183"/>
  <c r="O183"/>
  <c r="P183"/>
  <c r="Q183"/>
  <c r="R183"/>
  <c r="S183"/>
  <c r="T183"/>
  <c r="U183"/>
  <c r="W183" s="1"/>
  <c r="V183"/>
  <c r="E185"/>
  <c r="E183"/>
  <c r="I152"/>
  <c r="J152"/>
  <c r="K152"/>
  <c r="L152"/>
  <c r="M152"/>
  <c r="N152"/>
  <c r="O152"/>
  <c r="P152"/>
  <c r="Q152"/>
  <c r="R152"/>
  <c r="S152"/>
  <c r="E152"/>
  <c r="V163"/>
  <c r="V162" s="1"/>
  <c r="W163"/>
  <c r="G162"/>
  <c r="H162"/>
  <c r="I162"/>
  <c r="J162"/>
  <c r="K162"/>
  <c r="L162"/>
  <c r="M162"/>
  <c r="N162"/>
  <c r="O162"/>
  <c r="P162"/>
  <c r="Q162"/>
  <c r="R162"/>
  <c r="S162"/>
  <c r="T162"/>
  <c r="U162"/>
  <c r="W162" s="1"/>
  <c r="E162"/>
  <c r="G92"/>
  <c r="H92"/>
  <c r="I92"/>
  <c r="J92"/>
  <c r="K92"/>
  <c r="L92"/>
  <c r="M92"/>
  <c r="N92"/>
  <c r="O92"/>
  <c r="P92"/>
  <c r="Q92"/>
  <c r="R92"/>
  <c r="S92"/>
  <c r="T92"/>
  <c r="E92"/>
  <c r="F120"/>
  <c r="G120"/>
  <c r="H120"/>
  <c r="I120"/>
  <c r="J120"/>
  <c r="K120"/>
  <c r="L120"/>
  <c r="M120"/>
  <c r="N120"/>
  <c r="O120"/>
  <c r="P120"/>
  <c r="Q120"/>
  <c r="R120"/>
  <c r="S120"/>
  <c r="T120"/>
  <c r="U120"/>
  <c r="V120"/>
  <c r="E120"/>
  <c r="V125"/>
  <c r="V126"/>
  <c r="T125"/>
  <c r="T126"/>
  <c r="W126"/>
  <c r="W125"/>
  <c r="V119"/>
  <c r="V118" s="1"/>
  <c r="W108"/>
  <c r="W109"/>
  <c r="W110"/>
  <c r="W111"/>
  <c r="W112"/>
  <c r="W113"/>
  <c r="W114"/>
  <c r="W115"/>
  <c r="W116"/>
  <c r="W117"/>
  <c r="W118"/>
  <c r="W119"/>
  <c r="F118"/>
  <c r="F92" s="1"/>
  <c r="G118"/>
  <c r="H118"/>
  <c r="I118"/>
  <c r="J118"/>
  <c r="K118"/>
  <c r="L118"/>
  <c r="M118"/>
  <c r="N118"/>
  <c r="O118"/>
  <c r="P118"/>
  <c r="Q118"/>
  <c r="R118"/>
  <c r="S118"/>
  <c r="T118"/>
  <c r="U118"/>
  <c r="E118"/>
  <c r="G46"/>
  <c r="H46"/>
  <c r="I46"/>
  <c r="J46"/>
  <c r="K46"/>
  <c r="L46"/>
  <c r="M46"/>
  <c r="N46"/>
  <c r="O46"/>
  <c r="P46"/>
  <c r="Q46"/>
  <c r="R46"/>
  <c r="S46"/>
  <c r="T46"/>
  <c r="E46"/>
  <c r="V78"/>
  <c r="V77" s="1"/>
  <c r="W77"/>
  <c r="W78"/>
  <c r="F77"/>
  <c r="G77"/>
  <c r="H77"/>
  <c r="I77"/>
  <c r="J77"/>
  <c r="K77"/>
  <c r="L77"/>
  <c r="M77"/>
  <c r="N77"/>
  <c r="O77"/>
  <c r="P77"/>
  <c r="Q77"/>
  <c r="R77"/>
  <c r="S77"/>
  <c r="T77"/>
  <c r="U77"/>
  <c r="E77"/>
  <c r="W51"/>
  <c r="W52"/>
  <c r="W54"/>
  <c r="F53"/>
  <c r="G53"/>
  <c r="H53"/>
  <c r="I53"/>
  <c r="J53"/>
  <c r="K53"/>
  <c r="L53"/>
  <c r="M53"/>
  <c r="N53"/>
  <c r="O53"/>
  <c r="P53"/>
  <c r="Q53"/>
  <c r="R53"/>
  <c r="S53"/>
  <c r="T53"/>
  <c r="U53"/>
  <c r="W53" s="1"/>
  <c r="E53"/>
  <c r="W181" l="1"/>
  <c r="V182"/>
  <c r="V181" s="1"/>
  <c r="F259"/>
  <c r="F180" s="1"/>
  <c r="V260"/>
  <c r="V259" s="1"/>
  <c r="V180" s="1"/>
  <c r="T259"/>
  <c r="F212"/>
  <c r="T226" l="1"/>
  <c r="T228"/>
  <c r="G101"/>
  <c r="H101"/>
  <c r="I101"/>
  <c r="J101"/>
  <c r="K101"/>
  <c r="L101"/>
  <c r="M101"/>
  <c r="N101"/>
  <c r="O101"/>
  <c r="P101"/>
  <c r="Q101"/>
  <c r="R101"/>
  <c r="S101"/>
  <c r="U101"/>
  <c r="E101"/>
  <c r="T103"/>
  <c r="F103"/>
  <c r="W103"/>
  <c r="T104" l="1"/>
  <c r="F104" s="1"/>
  <c r="V104" s="1"/>
  <c r="W104"/>
  <c r="W81"/>
  <c r="W83"/>
  <c r="V83"/>
  <c r="V82" s="1"/>
  <c r="F83"/>
  <c r="F82" s="1"/>
  <c r="G82"/>
  <c r="H82"/>
  <c r="I82"/>
  <c r="J82"/>
  <c r="K82"/>
  <c r="L82"/>
  <c r="M82"/>
  <c r="N82"/>
  <c r="O82"/>
  <c r="P82"/>
  <c r="Q82"/>
  <c r="R82"/>
  <c r="S82"/>
  <c r="T82"/>
  <c r="U82"/>
  <c r="W82" s="1"/>
  <c r="E82"/>
  <c r="E45"/>
  <c r="G270"/>
  <c r="G28" l="1"/>
  <c r="G29"/>
  <c r="G30"/>
  <c r="G31"/>
  <c r="G32"/>
  <c r="G33"/>
  <c r="T87"/>
  <c r="G89"/>
  <c r="T89"/>
  <c r="F91"/>
  <c r="V91" s="1"/>
  <c r="G273"/>
  <c r="F43"/>
  <c r="F41"/>
  <c r="V41" s="1"/>
  <c r="T91"/>
  <c r="T43"/>
  <c r="T41"/>
  <c r="T38"/>
  <c r="F38" s="1"/>
  <c r="V38" s="1"/>
  <c r="V43"/>
  <c r="F87" l="1"/>
  <c r="V87" s="1"/>
  <c r="V86" s="1"/>
  <c r="F89"/>
  <c r="V89" s="1"/>
  <c r="F90"/>
  <c r="G90"/>
  <c r="H90"/>
  <c r="I90"/>
  <c r="J90"/>
  <c r="K90"/>
  <c r="L90"/>
  <c r="M90"/>
  <c r="N90"/>
  <c r="O90"/>
  <c r="P90"/>
  <c r="Q90"/>
  <c r="R90"/>
  <c r="S90"/>
  <c r="T90"/>
  <c r="U90"/>
  <c r="V90"/>
  <c r="E90"/>
  <c r="W90" s="1"/>
  <c r="W89"/>
  <c r="W91"/>
  <c r="F88"/>
  <c r="G88"/>
  <c r="H88"/>
  <c r="I88"/>
  <c r="J88"/>
  <c r="K88"/>
  <c r="L88"/>
  <c r="M88"/>
  <c r="N88"/>
  <c r="O88"/>
  <c r="P88"/>
  <c r="Q88"/>
  <c r="R88"/>
  <c r="S88"/>
  <c r="T88"/>
  <c r="U88"/>
  <c r="W88" s="1"/>
  <c r="V88"/>
  <c r="E88"/>
  <c r="W87"/>
  <c r="G86"/>
  <c r="H86"/>
  <c r="I86"/>
  <c r="J86"/>
  <c r="K86"/>
  <c r="L86"/>
  <c r="M86"/>
  <c r="N86"/>
  <c r="O86"/>
  <c r="P86"/>
  <c r="Q86"/>
  <c r="R86"/>
  <c r="S86"/>
  <c r="T86"/>
  <c r="U86"/>
  <c r="E86"/>
  <c r="T22"/>
  <c r="F22" s="1"/>
  <c r="V22" s="1"/>
  <c r="T19"/>
  <c r="I39"/>
  <c r="J39"/>
  <c r="K39"/>
  <c r="L39"/>
  <c r="M39"/>
  <c r="N39"/>
  <c r="O39"/>
  <c r="P39"/>
  <c r="Q39"/>
  <c r="R39"/>
  <c r="S39"/>
  <c r="E39"/>
  <c r="W43"/>
  <c r="F42"/>
  <c r="G42"/>
  <c r="H42"/>
  <c r="I42"/>
  <c r="J42"/>
  <c r="K42"/>
  <c r="L42"/>
  <c r="M42"/>
  <c r="N42"/>
  <c r="O42"/>
  <c r="P42"/>
  <c r="Q42"/>
  <c r="R42"/>
  <c r="S42"/>
  <c r="T42"/>
  <c r="U42"/>
  <c r="W42" s="1"/>
  <c r="V42"/>
  <c r="E42"/>
  <c r="W41"/>
  <c r="F40"/>
  <c r="F39" s="1"/>
  <c r="G40"/>
  <c r="G39" s="1"/>
  <c r="H40"/>
  <c r="H39" s="1"/>
  <c r="I40"/>
  <c r="J40"/>
  <c r="K40"/>
  <c r="L40"/>
  <c r="M40"/>
  <c r="N40"/>
  <c r="O40"/>
  <c r="P40"/>
  <c r="Q40"/>
  <c r="R40"/>
  <c r="S40"/>
  <c r="T40"/>
  <c r="U40"/>
  <c r="V40"/>
  <c r="V39" s="1"/>
  <c r="E40"/>
  <c r="W38"/>
  <c r="W44"/>
  <c r="F37"/>
  <c r="G37"/>
  <c r="H37"/>
  <c r="I37"/>
  <c r="J37"/>
  <c r="K37"/>
  <c r="L37"/>
  <c r="M37"/>
  <c r="N37"/>
  <c r="O37"/>
  <c r="P37"/>
  <c r="Q37"/>
  <c r="R37"/>
  <c r="S37"/>
  <c r="T37"/>
  <c r="U37"/>
  <c r="V37"/>
  <c r="E37"/>
  <c r="U39" l="1"/>
  <c r="W39"/>
  <c r="W40"/>
  <c r="W86"/>
  <c r="F86"/>
  <c r="T39"/>
  <c r="W37"/>
  <c r="G34" l="1"/>
  <c r="H34"/>
  <c r="I34"/>
  <c r="J34"/>
  <c r="K34"/>
  <c r="L34"/>
  <c r="M34"/>
  <c r="N34"/>
  <c r="O34"/>
  <c r="P34"/>
  <c r="Q34"/>
  <c r="R34"/>
  <c r="S34"/>
  <c r="U34"/>
  <c r="E34"/>
  <c r="T27"/>
  <c r="G24"/>
  <c r="H24"/>
  <c r="I24"/>
  <c r="J24"/>
  <c r="K24"/>
  <c r="L24"/>
  <c r="M24"/>
  <c r="N24"/>
  <c r="O24"/>
  <c r="P24"/>
  <c r="Q24"/>
  <c r="R24"/>
  <c r="S24"/>
  <c r="U24"/>
  <c r="E24"/>
  <c r="W27"/>
  <c r="F21"/>
  <c r="G21"/>
  <c r="H21"/>
  <c r="I21"/>
  <c r="I20" s="1"/>
  <c r="J21"/>
  <c r="J20" s="1"/>
  <c r="K21"/>
  <c r="K20" s="1"/>
  <c r="L21"/>
  <c r="L20" s="1"/>
  <c r="M21"/>
  <c r="M20" s="1"/>
  <c r="N21"/>
  <c r="N20" s="1"/>
  <c r="O21"/>
  <c r="O20" s="1"/>
  <c r="P21"/>
  <c r="P20" s="1"/>
  <c r="Q21"/>
  <c r="Q20" s="1"/>
  <c r="R21"/>
  <c r="R20" s="1"/>
  <c r="S21"/>
  <c r="S20" s="1"/>
  <c r="T21"/>
  <c r="U21"/>
  <c r="U20" s="1"/>
  <c r="U45" s="1"/>
  <c r="V21"/>
  <c r="E21"/>
  <c r="E20" s="1"/>
  <c r="G18"/>
  <c r="G17" s="1"/>
  <c r="H18"/>
  <c r="H17" s="1"/>
  <c r="I18"/>
  <c r="I17" s="1"/>
  <c r="J18"/>
  <c r="J17" s="1"/>
  <c r="K18"/>
  <c r="K17" s="1"/>
  <c r="L18"/>
  <c r="L17" s="1"/>
  <c r="M18"/>
  <c r="M17" s="1"/>
  <c r="N18"/>
  <c r="N17" s="1"/>
  <c r="O18"/>
  <c r="O17" s="1"/>
  <c r="P18"/>
  <c r="P17" s="1"/>
  <c r="Q18"/>
  <c r="Q17" s="1"/>
  <c r="R18"/>
  <c r="R17" s="1"/>
  <c r="S18"/>
  <c r="S17" s="1"/>
  <c r="T18"/>
  <c r="T17" s="1"/>
  <c r="U18"/>
  <c r="U17" s="1"/>
  <c r="E18"/>
  <c r="W15" s="1"/>
  <c r="W16"/>
  <c r="G93"/>
  <c r="H93"/>
  <c r="I93"/>
  <c r="J93"/>
  <c r="K93"/>
  <c r="L93"/>
  <c r="M93"/>
  <c r="N93"/>
  <c r="O93"/>
  <c r="P93"/>
  <c r="Q93"/>
  <c r="R93"/>
  <c r="S93"/>
  <c r="U93"/>
  <c r="T268"/>
  <c r="T270"/>
  <c r="F270" s="1"/>
  <c r="H20" l="1"/>
  <c r="H45" s="1"/>
  <c r="G20"/>
  <c r="G45" s="1"/>
  <c r="E17"/>
  <c r="E47"/>
  <c r="W102" l="1"/>
  <c r="W105"/>
  <c r="W107"/>
  <c r="T109"/>
  <c r="T110"/>
  <c r="T111"/>
  <c r="T102"/>
  <c r="T105"/>
  <c r="T106"/>
  <c r="F106" s="1"/>
  <c r="T107"/>
  <c r="T98"/>
  <c r="F98" s="1"/>
  <c r="V98" s="1"/>
  <c r="T99"/>
  <c r="F99" s="1"/>
  <c r="V99" s="1"/>
  <c r="T100"/>
  <c r="G67"/>
  <c r="H67"/>
  <c r="I67"/>
  <c r="J67"/>
  <c r="K67"/>
  <c r="L67"/>
  <c r="M67"/>
  <c r="N67"/>
  <c r="O67"/>
  <c r="P67"/>
  <c r="Q67"/>
  <c r="R67"/>
  <c r="S67"/>
  <c r="U67"/>
  <c r="E67"/>
  <c r="F102"/>
  <c r="F105"/>
  <c r="V105" s="1"/>
  <c r="F107"/>
  <c r="V107" s="1"/>
  <c r="E93"/>
  <c r="E106"/>
  <c r="F100"/>
  <c r="V100" s="1"/>
  <c r="W100"/>
  <c r="W99"/>
  <c r="W98"/>
  <c r="V106" l="1"/>
  <c r="W106"/>
  <c r="W94"/>
  <c r="W95"/>
  <c r="W96"/>
  <c r="W97"/>
  <c r="E216"/>
  <c r="T170" l="1"/>
  <c r="F170" s="1"/>
  <c r="V170" s="1"/>
  <c r="W170"/>
  <c r="G169"/>
  <c r="H169"/>
  <c r="I169"/>
  <c r="J169"/>
  <c r="K169"/>
  <c r="L169"/>
  <c r="M169"/>
  <c r="N169"/>
  <c r="O169"/>
  <c r="P169"/>
  <c r="Q169"/>
  <c r="R169"/>
  <c r="S169"/>
  <c r="U169"/>
  <c r="E169"/>
  <c r="T132"/>
  <c r="F132" s="1"/>
  <c r="V132" s="1"/>
  <c r="W132"/>
  <c r="G130"/>
  <c r="H130"/>
  <c r="I130"/>
  <c r="J130"/>
  <c r="K130"/>
  <c r="L130"/>
  <c r="M130"/>
  <c r="N130"/>
  <c r="O130"/>
  <c r="P130"/>
  <c r="Q130"/>
  <c r="R130"/>
  <c r="S130"/>
  <c r="U130"/>
  <c r="U92" s="1"/>
  <c r="E130"/>
  <c r="U164" l="1"/>
  <c r="W173"/>
  <c r="W174"/>
  <c r="W175"/>
  <c r="W176"/>
  <c r="W177"/>
  <c r="W179"/>
  <c r="V280"/>
  <c r="V279" s="1"/>
  <c r="T264" l="1"/>
  <c r="F264" s="1"/>
  <c r="V264" s="1"/>
  <c r="T263"/>
  <c r="G262"/>
  <c r="H262"/>
  <c r="I262"/>
  <c r="J262"/>
  <c r="K262"/>
  <c r="L262"/>
  <c r="M262"/>
  <c r="N262"/>
  <c r="O262"/>
  <c r="P262"/>
  <c r="Q262"/>
  <c r="R262"/>
  <c r="S262"/>
  <c r="U262"/>
  <c r="E262"/>
  <c r="G199"/>
  <c r="H199"/>
  <c r="I199"/>
  <c r="J199"/>
  <c r="K199"/>
  <c r="L199"/>
  <c r="M199"/>
  <c r="N199"/>
  <c r="O199"/>
  <c r="P199"/>
  <c r="Q199"/>
  <c r="R199"/>
  <c r="S199"/>
  <c r="U199"/>
  <c r="U180" s="1"/>
  <c r="E199"/>
  <c r="W229"/>
  <c r="T221"/>
  <c r="F221" s="1"/>
  <c r="V221" s="1"/>
  <c r="T222"/>
  <c r="W222"/>
  <c r="W221"/>
  <c r="T201"/>
  <c r="F201" s="1"/>
  <c r="W201"/>
  <c r="G202"/>
  <c r="H202"/>
  <c r="I202"/>
  <c r="J202"/>
  <c r="K202"/>
  <c r="L202"/>
  <c r="M202"/>
  <c r="N202"/>
  <c r="O202"/>
  <c r="P202"/>
  <c r="Q202"/>
  <c r="R202"/>
  <c r="S202"/>
  <c r="U202"/>
  <c r="E202"/>
  <c r="G139"/>
  <c r="H139"/>
  <c r="I139"/>
  <c r="J139"/>
  <c r="K139"/>
  <c r="L139"/>
  <c r="M139"/>
  <c r="N139"/>
  <c r="O139"/>
  <c r="P139"/>
  <c r="Q139"/>
  <c r="R139"/>
  <c r="R138" s="1"/>
  <c r="S139"/>
  <c r="S138" s="1"/>
  <c r="U139"/>
  <c r="E139"/>
  <c r="W262" l="1"/>
  <c r="T262"/>
  <c r="F222"/>
  <c r="V222" s="1"/>
  <c r="V201"/>
  <c r="T124"/>
  <c r="V124"/>
  <c r="G122"/>
  <c r="H122"/>
  <c r="I122"/>
  <c r="J122"/>
  <c r="K122"/>
  <c r="L122"/>
  <c r="M122"/>
  <c r="N122"/>
  <c r="O122"/>
  <c r="P122"/>
  <c r="Q122"/>
  <c r="R122"/>
  <c r="S122"/>
  <c r="U122"/>
  <c r="E122"/>
  <c r="W124"/>
  <c r="G113"/>
  <c r="H113"/>
  <c r="I113"/>
  <c r="J113"/>
  <c r="K113"/>
  <c r="L113"/>
  <c r="M113"/>
  <c r="N113"/>
  <c r="O113"/>
  <c r="P113"/>
  <c r="Q113"/>
  <c r="R113"/>
  <c r="S113"/>
  <c r="U113"/>
  <c r="E113"/>
  <c r="F109" l="1"/>
  <c r="V109" s="1"/>
  <c r="F110"/>
  <c r="V110" s="1"/>
  <c r="G79" l="1"/>
  <c r="H79"/>
  <c r="I79"/>
  <c r="J79"/>
  <c r="K79"/>
  <c r="L79"/>
  <c r="M79"/>
  <c r="N79"/>
  <c r="O79"/>
  <c r="P79"/>
  <c r="Q79"/>
  <c r="R79"/>
  <c r="S79"/>
  <c r="U79"/>
  <c r="E79"/>
  <c r="W19"/>
  <c r="F19"/>
  <c r="G11"/>
  <c r="H11"/>
  <c r="I11"/>
  <c r="J11"/>
  <c r="K11"/>
  <c r="L11"/>
  <c r="M11"/>
  <c r="N11"/>
  <c r="O11"/>
  <c r="P11"/>
  <c r="Q11"/>
  <c r="R11"/>
  <c r="S11"/>
  <c r="U11"/>
  <c r="E11"/>
  <c r="W270"/>
  <c r="G269"/>
  <c r="H269"/>
  <c r="I269"/>
  <c r="J269"/>
  <c r="K269"/>
  <c r="L269"/>
  <c r="M269"/>
  <c r="N269"/>
  <c r="O269"/>
  <c r="P269"/>
  <c r="Q269"/>
  <c r="R269"/>
  <c r="S269"/>
  <c r="U269"/>
  <c r="E269"/>
  <c r="F263"/>
  <c r="F262" s="1"/>
  <c r="G208"/>
  <c r="H208"/>
  <c r="I208"/>
  <c r="J208"/>
  <c r="K208"/>
  <c r="L208"/>
  <c r="M208"/>
  <c r="N208"/>
  <c r="O208"/>
  <c r="P208"/>
  <c r="Q208"/>
  <c r="R208"/>
  <c r="S208"/>
  <c r="U208"/>
  <c r="E208"/>
  <c r="T229"/>
  <c r="F229" s="1"/>
  <c r="V229" s="1"/>
  <c r="T176"/>
  <c r="F176" s="1"/>
  <c r="V176" s="1"/>
  <c r="T177"/>
  <c r="G158"/>
  <c r="H158"/>
  <c r="I158"/>
  <c r="J158"/>
  <c r="K158"/>
  <c r="L158"/>
  <c r="M158"/>
  <c r="N158"/>
  <c r="O158"/>
  <c r="P158"/>
  <c r="Q158"/>
  <c r="R158"/>
  <c r="S158"/>
  <c r="U158"/>
  <c r="E158"/>
  <c r="W143"/>
  <c r="W146"/>
  <c r="W148"/>
  <c r="W150"/>
  <c r="W151"/>
  <c r="W153"/>
  <c r="W155"/>
  <c r="T141"/>
  <c r="F141" s="1"/>
  <c r="V141" s="1"/>
  <c r="T140"/>
  <c r="V19" l="1"/>
  <c r="V18" s="1"/>
  <c r="V17" s="1"/>
  <c r="F18"/>
  <c r="F17" s="1"/>
  <c r="W17"/>
  <c r="F140"/>
  <c r="T139"/>
  <c r="T269"/>
  <c r="W269"/>
  <c r="F269"/>
  <c r="V270"/>
  <c r="V269" s="1"/>
  <c r="V263"/>
  <c r="V262" s="1"/>
  <c r="F177"/>
  <c r="V140" l="1"/>
  <c r="V139" s="1"/>
  <c r="F139"/>
  <c r="V177"/>
  <c r="T275" l="1"/>
  <c r="W275"/>
  <c r="H274"/>
  <c r="I274"/>
  <c r="J274"/>
  <c r="K274"/>
  <c r="L274"/>
  <c r="M274"/>
  <c r="N274"/>
  <c r="O274"/>
  <c r="P274"/>
  <c r="Q274"/>
  <c r="R274"/>
  <c r="S274"/>
  <c r="U274"/>
  <c r="E274"/>
  <c r="G133"/>
  <c r="H133"/>
  <c r="I133"/>
  <c r="J133"/>
  <c r="K133"/>
  <c r="L133"/>
  <c r="M133"/>
  <c r="N133"/>
  <c r="O133"/>
  <c r="P133"/>
  <c r="Q133"/>
  <c r="R133"/>
  <c r="S133"/>
  <c r="U133"/>
  <c r="E133"/>
  <c r="T227"/>
  <c r="F227" s="1"/>
  <c r="V227" s="1"/>
  <c r="F228"/>
  <c r="V228" s="1"/>
  <c r="W227"/>
  <c r="W228"/>
  <c r="G223"/>
  <c r="H223"/>
  <c r="I223"/>
  <c r="J223"/>
  <c r="K223"/>
  <c r="L223"/>
  <c r="M223"/>
  <c r="N223"/>
  <c r="O223"/>
  <c r="P223"/>
  <c r="Q223"/>
  <c r="R223"/>
  <c r="S223"/>
  <c r="E223"/>
  <c r="G205"/>
  <c r="H205"/>
  <c r="I205"/>
  <c r="J205"/>
  <c r="K205"/>
  <c r="L205"/>
  <c r="M205"/>
  <c r="N205"/>
  <c r="O205"/>
  <c r="P205"/>
  <c r="Q205"/>
  <c r="R205"/>
  <c r="S205"/>
  <c r="U205"/>
  <c r="E205"/>
  <c r="W203"/>
  <c r="W204"/>
  <c r="W206"/>
  <c r="W205" s="1"/>
  <c r="T200"/>
  <c r="W188"/>
  <c r="W190"/>
  <c r="W191"/>
  <c r="W193"/>
  <c r="W194"/>
  <c r="W196"/>
  <c r="W198"/>
  <c r="W200"/>
  <c r="T179"/>
  <c r="T178" s="1"/>
  <c r="G178"/>
  <c r="H178"/>
  <c r="I178"/>
  <c r="J178"/>
  <c r="K178"/>
  <c r="L178"/>
  <c r="M178"/>
  <c r="N178"/>
  <c r="O178"/>
  <c r="P178"/>
  <c r="Q178"/>
  <c r="R178"/>
  <c r="S178"/>
  <c r="U178"/>
  <c r="E178"/>
  <c r="T172"/>
  <c r="F172" s="1"/>
  <c r="V172" s="1"/>
  <c r="T173"/>
  <c r="F173" s="1"/>
  <c r="V173" s="1"/>
  <c r="T174"/>
  <c r="F174" s="1"/>
  <c r="V174" s="1"/>
  <c r="T175"/>
  <c r="F175" s="1"/>
  <c r="V175" s="1"/>
  <c r="W172"/>
  <c r="T274" l="1"/>
  <c r="G274"/>
  <c r="W178"/>
  <c r="F200"/>
  <c r="T199"/>
  <c r="W202"/>
  <c r="W274"/>
  <c r="F275"/>
  <c r="F179"/>
  <c r="W199"/>
  <c r="V200" l="1"/>
  <c r="V199" s="1"/>
  <c r="F199"/>
  <c r="V275"/>
  <c r="V274" s="1"/>
  <c r="F274"/>
  <c r="F178"/>
  <c r="V179"/>
  <c r="V178" s="1"/>
  <c r="W161" l="1"/>
  <c r="T161"/>
  <c r="F161" s="1"/>
  <c r="F160" s="1"/>
  <c r="G160"/>
  <c r="H160"/>
  <c r="I160"/>
  <c r="J160"/>
  <c r="K160"/>
  <c r="L160"/>
  <c r="M160"/>
  <c r="N160"/>
  <c r="O160"/>
  <c r="P160"/>
  <c r="Q160"/>
  <c r="R160"/>
  <c r="S160"/>
  <c r="T160"/>
  <c r="U160"/>
  <c r="E160"/>
  <c r="G154"/>
  <c r="H154"/>
  <c r="I154"/>
  <c r="J154"/>
  <c r="K154"/>
  <c r="L154"/>
  <c r="M154"/>
  <c r="N154"/>
  <c r="O154"/>
  <c r="P154"/>
  <c r="Q154"/>
  <c r="R154"/>
  <c r="S154"/>
  <c r="U154"/>
  <c r="E154"/>
  <c r="W160" l="1"/>
  <c r="W154"/>
  <c r="V161"/>
  <c r="V160" s="1"/>
  <c r="W136"/>
  <c r="W134"/>
  <c r="W133" s="1"/>
  <c r="W135"/>
  <c r="W137"/>
  <c r="W123"/>
  <c r="W128"/>
  <c r="W129"/>
  <c r="W131"/>
  <c r="F111"/>
  <c r="V111" s="1"/>
  <c r="W101"/>
  <c r="T74"/>
  <c r="F74" s="1"/>
  <c r="V74" s="1"/>
  <c r="W74"/>
  <c r="T62" l="1"/>
  <c r="W85"/>
  <c r="T123"/>
  <c r="T122" s="1"/>
  <c r="T64"/>
  <c r="F123" l="1"/>
  <c r="F122" s="1"/>
  <c r="F62"/>
  <c r="V62" s="1"/>
  <c r="W61"/>
  <c r="W62"/>
  <c r="G60"/>
  <c r="H60"/>
  <c r="I60"/>
  <c r="J60"/>
  <c r="K60"/>
  <c r="L60"/>
  <c r="M60"/>
  <c r="N60"/>
  <c r="O60"/>
  <c r="P60"/>
  <c r="Q60"/>
  <c r="R60"/>
  <c r="S60"/>
  <c r="U60"/>
  <c r="E60"/>
  <c r="E63"/>
  <c r="W122" l="1"/>
  <c r="W60"/>
  <c r="V123"/>
  <c r="V122" s="1"/>
  <c r="F268" l="1"/>
  <c r="T266"/>
  <c r="F266" s="1"/>
  <c r="W266"/>
  <c r="W268"/>
  <c r="W264" s="1"/>
  <c r="G267"/>
  <c r="H267"/>
  <c r="I267"/>
  <c r="J267"/>
  <c r="K267"/>
  <c r="L267"/>
  <c r="M267"/>
  <c r="N267"/>
  <c r="O267"/>
  <c r="P267"/>
  <c r="Q267"/>
  <c r="R267"/>
  <c r="S267"/>
  <c r="U267"/>
  <c r="G265"/>
  <c r="G261" s="1"/>
  <c r="H265"/>
  <c r="I265"/>
  <c r="J265"/>
  <c r="K265"/>
  <c r="L265"/>
  <c r="M265"/>
  <c r="M261" s="1"/>
  <c r="N265"/>
  <c r="O265"/>
  <c r="O261" s="1"/>
  <c r="P265"/>
  <c r="Q265"/>
  <c r="Q261" s="1"/>
  <c r="R265"/>
  <c r="S265"/>
  <c r="S261" s="1"/>
  <c r="U265"/>
  <c r="E267"/>
  <c r="E265"/>
  <c r="E234"/>
  <c r="K261" l="1"/>
  <c r="I261"/>
  <c r="E261"/>
  <c r="U261"/>
  <c r="R261"/>
  <c r="P261"/>
  <c r="N261"/>
  <c r="L261"/>
  <c r="J261"/>
  <c r="H261"/>
  <c r="T267"/>
  <c r="T265"/>
  <c r="V266"/>
  <c r="V265" s="1"/>
  <c r="F265"/>
  <c r="V268"/>
  <c r="V267" s="1"/>
  <c r="F267"/>
  <c r="W267"/>
  <c r="W263" s="1"/>
  <c r="W265"/>
  <c r="W261" l="1"/>
  <c r="T261"/>
  <c r="F261"/>
  <c r="V261"/>
  <c r="T35"/>
  <c r="W35"/>
  <c r="F35" l="1"/>
  <c r="V35" s="1"/>
  <c r="W21"/>
  <c r="W20" l="1"/>
  <c r="W34" l="1"/>
  <c r="T114" l="1"/>
  <c r="W76"/>
  <c r="T217" l="1"/>
  <c r="F27" l="1"/>
  <c r="F217"/>
  <c r="W218"/>
  <c r="W219"/>
  <c r="W220"/>
  <c r="T203"/>
  <c r="T204"/>
  <c r="F204" s="1"/>
  <c r="T202" l="1"/>
  <c r="F203"/>
  <c r="F202" s="1"/>
  <c r="T61"/>
  <c r="T60" s="1"/>
  <c r="T52" l="1"/>
  <c r="F52" s="1"/>
  <c r="V52" s="1"/>
  <c r="G49"/>
  <c r="H49"/>
  <c r="I49"/>
  <c r="J49"/>
  <c r="K49"/>
  <c r="L49"/>
  <c r="M49"/>
  <c r="N49"/>
  <c r="O49"/>
  <c r="P49"/>
  <c r="Q49"/>
  <c r="R49"/>
  <c r="S49"/>
  <c r="U49"/>
  <c r="E49"/>
  <c r="V203" l="1"/>
  <c r="V204"/>
  <c r="V202" l="1"/>
  <c r="V217"/>
  <c r="W217"/>
  <c r="T146"/>
  <c r="F146" s="1"/>
  <c r="T148"/>
  <c r="T150"/>
  <c r="F150" s="1"/>
  <c r="T151"/>
  <c r="F151" s="1"/>
  <c r="T153"/>
  <c r="F148"/>
  <c r="H127"/>
  <c r="I127"/>
  <c r="J127"/>
  <c r="K127"/>
  <c r="L127"/>
  <c r="M127"/>
  <c r="N127"/>
  <c r="O127"/>
  <c r="P127"/>
  <c r="Q127"/>
  <c r="R127"/>
  <c r="S127"/>
  <c r="U127"/>
  <c r="E127"/>
  <c r="U84"/>
  <c r="G84"/>
  <c r="H84"/>
  <c r="I84"/>
  <c r="J84"/>
  <c r="K84"/>
  <c r="L84"/>
  <c r="M84"/>
  <c r="N84"/>
  <c r="O84"/>
  <c r="P84"/>
  <c r="Q84"/>
  <c r="R84"/>
  <c r="S84"/>
  <c r="E84"/>
  <c r="T85"/>
  <c r="F85" s="1"/>
  <c r="G75"/>
  <c r="H75"/>
  <c r="I75"/>
  <c r="J75"/>
  <c r="K75"/>
  <c r="L75"/>
  <c r="M75"/>
  <c r="N75"/>
  <c r="O75"/>
  <c r="P75"/>
  <c r="Q75"/>
  <c r="R75"/>
  <c r="S75"/>
  <c r="T76"/>
  <c r="T75" s="1"/>
  <c r="U75"/>
  <c r="U46" s="1"/>
  <c r="E75"/>
  <c r="V85" l="1"/>
  <c r="V84" s="1"/>
  <c r="W127"/>
  <c r="W84"/>
  <c r="F76"/>
  <c r="V76" s="1"/>
  <c r="V75" s="1"/>
  <c r="F153"/>
  <c r="W75"/>
  <c r="T84"/>
  <c r="F84"/>
  <c r="V153" l="1"/>
  <c r="F75"/>
  <c r="F61"/>
  <c r="V61" l="1"/>
  <c r="V60" s="1"/>
  <c r="F60"/>
  <c r="T216"/>
  <c r="F216" s="1"/>
  <c r="V216" s="1"/>
  <c r="W216"/>
  <c r="W226"/>
  <c r="F226" l="1"/>
  <c r="W225"/>
  <c r="T131"/>
  <c r="T130" s="1"/>
  <c r="F131" l="1"/>
  <c r="F130" s="1"/>
  <c r="V226"/>
  <c r="T66"/>
  <c r="F66" s="1"/>
  <c r="F65" s="1"/>
  <c r="G65"/>
  <c r="H65"/>
  <c r="I65"/>
  <c r="J65"/>
  <c r="K65"/>
  <c r="L65"/>
  <c r="M65"/>
  <c r="N65"/>
  <c r="O65"/>
  <c r="P65"/>
  <c r="Q65"/>
  <c r="R65"/>
  <c r="S65"/>
  <c r="T65"/>
  <c r="U65"/>
  <c r="E65"/>
  <c r="W66"/>
  <c r="G63"/>
  <c r="H63"/>
  <c r="I63"/>
  <c r="J63"/>
  <c r="K63"/>
  <c r="L63"/>
  <c r="M63"/>
  <c r="N63"/>
  <c r="O63"/>
  <c r="P63"/>
  <c r="Q63"/>
  <c r="R63"/>
  <c r="S63"/>
  <c r="U63"/>
  <c r="W64"/>
  <c r="T63"/>
  <c r="W65" l="1"/>
  <c r="W63"/>
  <c r="F64"/>
  <c r="V66"/>
  <c r="V65" s="1"/>
  <c r="G127"/>
  <c r="H156"/>
  <c r="H152" s="1"/>
  <c r="F63" l="1"/>
  <c r="V64"/>
  <c r="V63" s="1"/>
  <c r="G167" l="1"/>
  <c r="H167"/>
  <c r="I167"/>
  <c r="J167"/>
  <c r="K167"/>
  <c r="L167"/>
  <c r="M167"/>
  <c r="N167"/>
  <c r="O167"/>
  <c r="P167"/>
  <c r="Q167"/>
  <c r="R167"/>
  <c r="S167"/>
  <c r="U167"/>
  <c r="T218"/>
  <c r="F218" s="1"/>
  <c r="V218" s="1"/>
  <c r="T219"/>
  <c r="T220"/>
  <c r="F220" s="1"/>
  <c r="T166"/>
  <c r="F166" s="1"/>
  <c r="F165" s="1"/>
  <c r="G165"/>
  <c r="H165"/>
  <c r="I165"/>
  <c r="J165"/>
  <c r="K165"/>
  <c r="L165"/>
  <c r="M165"/>
  <c r="N165"/>
  <c r="O165"/>
  <c r="P165"/>
  <c r="Q165"/>
  <c r="R165"/>
  <c r="S165"/>
  <c r="U165"/>
  <c r="W166"/>
  <c r="W168"/>
  <c r="F219" l="1"/>
  <c r="V219" s="1"/>
  <c r="V220"/>
  <c r="S164"/>
  <c r="Q164"/>
  <c r="O164"/>
  <c r="M164"/>
  <c r="K164"/>
  <c r="I164"/>
  <c r="G164"/>
  <c r="R164"/>
  <c r="P164"/>
  <c r="N164"/>
  <c r="L164"/>
  <c r="J164"/>
  <c r="H164"/>
  <c r="V166"/>
  <c r="V165" s="1"/>
  <c r="T165"/>
  <c r="W165"/>
  <c r="T58"/>
  <c r="F58" s="1"/>
  <c r="V58" s="1"/>
  <c r="T59"/>
  <c r="W58"/>
  <c r="W59"/>
  <c r="G55"/>
  <c r="H55"/>
  <c r="I55"/>
  <c r="J55"/>
  <c r="K55"/>
  <c r="L55"/>
  <c r="M55"/>
  <c r="N55"/>
  <c r="O55"/>
  <c r="P55"/>
  <c r="Q55"/>
  <c r="R55"/>
  <c r="S55"/>
  <c r="U55"/>
  <c r="E55"/>
  <c r="T51"/>
  <c r="F51" s="1"/>
  <c r="T36"/>
  <c r="T34" s="1"/>
  <c r="W36"/>
  <c r="T33"/>
  <c r="F33" s="1"/>
  <c r="V33" s="1"/>
  <c r="W33"/>
  <c r="T23"/>
  <c r="F23" s="1"/>
  <c r="W23"/>
  <c r="W18"/>
  <c r="W55" l="1"/>
  <c r="V51"/>
  <c r="W22"/>
  <c r="F36"/>
  <c r="F34" s="1"/>
  <c r="W14"/>
  <c r="F59"/>
  <c r="V23"/>
  <c r="V36" l="1"/>
  <c r="V34" s="1"/>
  <c r="V59"/>
  <c r="T143"/>
  <c r="T157"/>
  <c r="F157" s="1"/>
  <c r="T156" l="1"/>
  <c r="V27"/>
  <c r="W258"/>
  <c r="G234"/>
  <c r="H234"/>
  <c r="I234"/>
  <c r="J234"/>
  <c r="K234"/>
  <c r="L234"/>
  <c r="M234"/>
  <c r="N234"/>
  <c r="O234"/>
  <c r="P234"/>
  <c r="Q234"/>
  <c r="R234"/>
  <c r="S234"/>
  <c r="T16"/>
  <c r="H15"/>
  <c r="H14" s="1"/>
  <c r="I15"/>
  <c r="I14" s="1"/>
  <c r="J15"/>
  <c r="J14" s="1"/>
  <c r="K15"/>
  <c r="K14" s="1"/>
  <c r="L15"/>
  <c r="L14" s="1"/>
  <c r="M15"/>
  <c r="M14" s="1"/>
  <c r="N15"/>
  <c r="N14" s="1"/>
  <c r="O15"/>
  <c r="O14" s="1"/>
  <c r="P15"/>
  <c r="P14" s="1"/>
  <c r="Q15"/>
  <c r="Q14" s="1"/>
  <c r="R15"/>
  <c r="R14" s="1"/>
  <c r="S15"/>
  <c r="S14" s="1"/>
  <c r="T15"/>
  <c r="T14" s="1"/>
  <c r="U15"/>
  <c r="U14" s="1"/>
  <c r="E15"/>
  <c r="E14" s="1"/>
  <c r="V157"/>
  <c r="V156" s="1"/>
  <c r="W50"/>
  <c r="T115"/>
  <c r="T116"/>
  <c r="T117"/>
  <c r="T234" l="1"/>
  <c r="F234" s="1"/>
  <c r="G15"/>
  <c r="G14" s="1"/>
  <c r="T113"/>
  <c r="F156"/>
  <c r="G156"/>
  <c r="G152" s="1"/>
  <c r="T108"/>
  <c r="T101" s="1"/>
  <c r="T155"/>
  <c r="U156"/>
  <c r="U152" s="1"/>
  <c r="U142"/>
  <c r="U138" s="1"/>
  <c r="W211"/>
  <c r="W212"/>
  <c r="W213"/>
  <c r="T211"/>
  <c r="T213"/>
  <c r="E156"/>
  <c r="W157"/>
  <c r="G142"/>
  <c r="G138" s="1"/>
  <c r="H142"/>
  <c r="H138" s="1"/>
  <c r="I142"/>
  <c r="I138" s="1"/>
  <c r="J142"/>
  <c r="J138" s="1"/>
  <c r="K142"/>
  <c r="K138" s="1"/>
  <c r="L142"/>
  <c r="L138" s="1"/>
  <c r="M142"/>
  <c r="M138" s="1"/>
  <c r="N142"/>
  <c r="N138" s="1"/>
  <c r="O142"/>
  <c r="O138" s="1"/>
  <c r="P142"/>
  <c r="P138" s="1"/>
  <c r="Q142"/>
  <c r="Q138" s="1"/>
  <c r="T142"/>
  <c r="T138" s="1"/>
  <c r="E142"/>
  <c r="E138" s="1"/>
  <c r="T159"/>
  <c r="T158" s="1"/>
  <c r="W159"/>
  <c r="W158" s="1"/>
  <c r="F117"/>
  <c r="T168"/>
  <c r="E167"/>
  <c r="V131"/>
  <c r="V130" s="1"/>
  <c r="F116"/>
  <c r="V116" s="1"/>
  <c r="T50"/>
  <c r="T49" s="1"/>
  <c r="W49"/>
  <c r="W80"/>
  <c r="T81"/>
  <c r="F81" s="1"/>
  <c r="T80"/>
  <c r="T26"/>
  <c r="F26" s="1"/>
  <c r="V26" s="1"/>
  <c r="W26"/>
  <c r="T28"/>
  <c r="T29"/>
  <c r="F29" s="1"/>
  <c r="V29" s="1"/>
  <c r="W29"/>
  <c r="T30"/>
  <c r="F30" s="1"/>
  <c r="V30" s="1"/>
  <c r="T31"/>
  <c r="W31"/>
  <c r="W13"/>
  <c r="W25"/>
  <c r="W28"/>
  <c r="W30"/>
  <c r="W32"/>
  <c r="W48"/>
  <c r="W56"/>
  <c r="W57"/>
  <c r="W68"/>
  <c r="W69"/>
  <c r="W70"/>
  <c r="W71"/>
  <c r="W72"/>
  <c r="W73"/>
  <c r="W121"/>
  <c r="W120" s="1"/>
  <c r="W171"/>
  <c r="W209"/>
  <c r="W210"/>
  <c r="W214"/>
  <c r="W224"/>
  <c r="W223" s="1"/>
  <c r="W273"/>
  <c r="T32"/>
  <c r="F32" s="1"/>
  <c r="V32" s="1"/>
  <c r="T25"/>
  <c r="T129"/>
  <c r="F129" s="1"/>
  <c r="E145"/>
  <c r="E147"/>
  <c r="E149"/>
  <c r="W12"/>
  <c r="G257"/>
  <c r="H257"/>
  <c r="I257"/>
  <c r="J257"/>
  <c r="K257"/>
  <c r="L257"/>
  <c r="M257"/>
  <c r="N257"/>
  <c r="O257"/>
  <c r="P257"/>
  <c r="Q257"/>
  <c r="R257"/>
  <c r="S257"/>
  <c r="U257"/>
  <c r="T210"/>
  <c r="T214"/>
  <c r="T209"/>
  <c r="G207"/>
  <c r="H207"/>
  <c r="I207"/>
  <c r="J207"/>
  <c r="K207"/>
  <c r="L207"/>
  <c r="M207"/>
  <c r="N207"/>
  <c r="O207"/>
  <c r="P207"/>
  <c r="Q207"/>
  <c r="R207"/>
  <c r="S207"/>
  <c r="T207"/>
  <c r="U207"/>
  <c r="E207"/>
  <c r="T206"/>
  <c r="G197"/>
  <c r="H197"/>
  <c r="I197"/>
  <c r="J197"/>
  <c r="K197"/>
  <c r="L197"/>
  <c r="M197"/>
  <c r="N197"/>
  <c r="O197"/>
  <c r="P197"/>
  <c r="Q197"/>
  <c r="R197"/>
  <c r="S197"/>
  <c r="U197"/>
  <c r="E197"/>
  <c r="T194"/>
  <c r="F194" s="1"/>
  <c r="V194" s="1"/>
  <c r="T193"/>
  <c r="F193" s="1"/>
  <c r="G192"/>
  <c r="H192"/>
  <c r="I192"/>
  <c r="J192"/>
  <c r="K192"/>
  <c r="L192"/>
  <c r="M192"/>
  <c r="N192"/>
  <c r="O192"/>
  <c r="P192"/>
  <c r="Q192"/>
  <c r="R192"/>
  <c r="S192"/>
  <c r="U192"/>
  <c r="E192"/>
  <c r="V151"/>
  <c r="G149"/>
  <c r="H149"/>
  <c r="I149"/>
  <c r="J149"/>
  <c r="K149"/>
  <c r="L149"/>
  <c r="M149"/>
  <c r="N149"/>
  <c r="O149"/>
  <c r="P149"/>
  <c r="Q149"/>
  <c r="R149"/>
  <c r="S149"/>
  <c r="U149"/>
  <c r="K147"/>
  <c r="G147"/>
  <c r="H147"/>
  <c r="I147"/>
  <c r="J147"/>
  <c r="L147"/>
  <c r="M147"/>
  <c r="N147"/>
  <c r="O147"/>
  <c r="P147"/>
  <c r="Q147"/>
  <c r="R147"/>
  <c r="S147"/>
  <c r="U147"/>
  <c r="G145"/>
  <c r="H145"/>
  <c r="I145"/>
  <c r="J145"/>
  <c r="K145"/>
  <c r="L145"/>
  <c r="M145"/>
  <c r="N145"/>
  <c r="O145"/>
  <c r="P145"/>
  <c r="Q145"/>
  <c r="R145"/>
  <c r="S145"/>
  <c r="U145"/>
  <c r="T134"/>
  <c r="T133" s="1"/>
  <c r="T135"/>
  <c r="F135" s="1"/>
  <c r="V135" s="1"/>
  <c r="T137"/>
  <c r="T57"/>
  <c r="F57" s="1"/>
  <c r="V57" s="1"/>
  <c r="T56"/>
  <c r="W24"/>
  <c r="T13"/>
  <c r="F13" s="1"/>
  <c r="V13" s="1"/>
  <c r="T12"/>
  <c r="G10"/>
  <c r="H10"/>
  <c r="I10"/>
  <c r="J10"/>
  <c r="K10"/>
  <c r="L10"/>
  <c r="M10"/>
  <c r="N10"/>
  <c r="O10"/>
  <c r="P10"/>
  <c r="Q10"/>
  <c r="R10"/>
  <c r="S10"/>
  <c r="U10"/>
  <c r="E10"/>
  <c r="T171"/>
  <c r="T169" s="1"/>
  <c r="T224"/>
  <c r="T223" s="1"/>
  <c r="T198"/>
  <c r="T197" s="1"/>
  <c r="T191"/>
  <c r="F191" s="1"/>
  <c r="V191" s="1"/>
  <c r="T190"/>
  <c r="F190" s="1"/>
  <c r="G189"/>
  <c r="H189"/>
  <c r="I189"/>
  <c r="J189"/>
  <c r="K189"/>
  <c r="L189"/>
  <c r="M189"/>
  <c r="N189"/>
  <c r="O189"/>
  <c r="P189"/>
  <c r="Q189"/>
  <c r="R189"/>
  <c r="S189"/>
  <c r="U189"/>
  <c r="E189"/>
  <c r="T188"/>
  <c r="F188" s="1"/>
  <c r="G187"/>
  <c r="H187"/>
  <c r="I187"/>
  <c r="J187"/>
  <c r="K187"/>
  <c r="L187"/>
  <c r="M187"/>
  <c r="N187"/>
  <c r="O187"/>
  <c r="P187"/>
  <c r="Q187"/>
  <c r="R187"/>
  <c r="S187"/>
  <c r="U187"/>
  <c r="E187"/>
  <c r="G272"/>
  <c r="G271" s="1"/>
  <c r="H272"/>
  <c r="H271" s="1"/>
  <c r="I272"/>
  <c r="I271" s="1"/>
  <c r="J272"/>
  <c r="J271" s="1"/>
  <c r="K272"/>
  <c r="K271" s="1"/>
  <c r="L272"/>
  <c r="L271" s="1"/>
  <c r="M272"/>
  <c r="M271" s="1"/>
  <c r="N272"/>
  <c r="N271" s="1"/>
  <c r="O272"/>
  <c r="O271" s="1"/>
  <c r="P272"/>
  <c r="P271" s="1"/>
  <c r="Q272"/>
  <c r="Q271" s="1"/>
  <c r="R272"/>
  <c r="R271" s="1"/>
  <c r="S272"/>
  <c r="S271" s="1"/>
  <c r="U272"/>
  <c r="U271" s="1"/>
  <c r="E272"/>
  <c r="E271" s="1"/>
  <c r="T258"/>
  <c r="F258" s="1"/>
  <c r="E257"/>
  <c r="G248"/>
  <c r="H248"/>
  <c r="I248"/>
  <c r="J248"/>
  <c r="K248"/>
  <c r="L248"/>
  <c r="M248"/>
  <c r="N248"/>
  <c r="O248"/>
  <c r="P248"/>
  <c r="Q248"/>
  <c r="R248"/>
  <c r="S248"/>
  <c r="E248"/>
  <c r="T196"/>
  <c r="F196" s="1"/>
  <c r="G195"/>
  <c r="H195"/>
  <c r="I195"/>
  <c r="J195"/>
  <c r="K195"/>
  <c r="L195"/>
  <c r="M195"/>
  <c r="N195"/>
  <c r="O195"/>
  <c r="P195"/>
  <c r="Q195"/>
  <c r="R195"/>
  <c r="S195"/>
  <c r="U195"/>
  <c r="E195"/>
  <c r="F115"/>
  <c r="G47"/>
  <c r="H47"/>
  <c r="I47"/>
  <c r="J47"/>
  <c r="K47"/>
  <c r="L47"/>
  <c r="M47"/>
  <c r="N47"/>
  <c r="O47"/>
  <c r="P47"/>
  <c r="Q47"/>
  <c r="R47"/>
  <c r="S47"/>
  <c r="U47"/>
  <c r="T48"/>
  <c r="F48" s="1"/>
  <c r="T71"/>
  <c r="F71" s="1"/>
  <c r="T94"/>
  <c r="T95"/>
  <c r="F95" s="1"/>
  <c r="V95" s="1"/>
  <c r="T128"/>
  <c r="T273"/>
  <c r="T72"/>
  <c r="F72" s="1"/>
  <c r="V72" s="1"/>
  <c r="T68"/>
  <c r="T69"/>
  <c r="F69" s="1"/>
  <c r="V69" s="1"/>
  <c r="T70"/>
  <c r="F70" s="1"/>
  <c r="V70" s="1"/>
  <c r="T96"/>
  <c r="F96" s="1"/>
  <c r="V96" s="1"/>
  <c r="T97"/>
  <c r="F97" s="1"/>
  <c r="V97" s="1"/>
  <c r="T121"/>
  <c r="R144"/>
  <c r="F198"/>
  <c r="F197" s="1"/>
  <c r="F207"/>
  <c r="V207"/>
  <c r="V234" l="1"/>
  <c r="T248"/>
  <c r="F248" s="1"/>
  <c r="F16"/>
  <c r="V16" s="1"/>
  <c r="F25"/>
  <c r="F24" s="1"/>
  <c r="F20" s="1"/>
  <c r="F45" s="1"/>
  <c r="T24"/>
  <c r="T20" s="1"/>
  <c r="T45" s="1"/>
  <c r="F68"/>
  <c r="T67"/>
  <c r="F94"/>
  <c r="F93" s="1"/>
  <c r="T93"/>
  <c r="W93"/>
  <c r="W147"/>
  <c r="T79"/>
  <c r="V115"/>
  <c r="W145"/>
  <c r="W149"/>
  <c r="F12"/>
  <c r="T11"/>
  <c r="W180"/>
  <c r="Q144"/>
  <c r="M144"/>
  <c r="T208"/>
  <c r="W142"/>
  <c r="F213"/>
  <c r="W167"/>
  <c r="E164"/>
  <c r="W164" s="1"/>
  <c r="W152"/>
  <c r="F137"/>
  <c r="V137" s="1"/>
  <c r="T136"/>
  <c r="T127"/>
  <c r="W195"/>
  <c r="W187"/>
  <c r="W189"/>
  <c r="W208"/>
  <c r="W207"/>
  <c r="F210"/>
  <c r="V210" s="1"/>
  <c r="W192"/>
  <c r="F206"/>
  <c r="F205" s="1"/>
  <c r="T205"/>
  <c r="T187"/>
  <c r="W197"/>
  <c r="F171"/>
  <c r="F169" s="1"/>
  <c r="F164" s="1"/>
  <c r="F159"/>
  <c r="F158" s="1"/>
  <c r="F155"/>
  <c r="T154"/>
  <c r="T152" s="1"/>
  <c r="W130"/>
  <c r="F134"/>
  <c r="F133" s="1"/>
  <c r="F121"/>
  <c r="H144"/>
  <c r="F108"/>
  <c r="F101" s="1"/>
  <c r="W67"/>
  <c r="T257"/>
  <c r="T195"/>
  <c r="F80"/>
  <c r="F79" s="1"/>
  <c r="F211"/>
  <c r="V211" s="1"/>
  <c r="I144"/>
  <c r="F214"/>
  <c r="V214" s="1"/>
  <c r="F209"/>
  <c r="J144"/>
  <c r="T147"/>
  <c r="F147" s="1"/>
  <c r="T145"/>
  <c r="F145" s="1"/>
  <c r="T149"/>
  <c r="F149" s="1"/>
  <c r="N144"/>
  <c r="K144"/>
  <c r="V198"/>
  <c r="V197" s="1"/>
  <c r="G144"/>
  <c r="T272"/>
  <c r="T271" s="1"/>
  <c r="F273"/>
  <c r="F168"/>
  <c r="F167" s="1"/>
  <c r="T167"/>
  <c r="T164" s="1"/>
  <c r="W47"/>
  <c r="W156"/>
  <c r="F128"/>
  <c r="F127" s="1"/>
  <c r="F56"/>
  <c r="F55" s="1"/>
  <c r="T55"/>
  <c r="F50"/>
  <c r="F49" s="1"/>
  <c r="F28"/>
  <c r="P144"/>
  <c r="L144"/>
  <c r="S144"/>
  <c r="O144"/>
  <c r="W257"/>
  <c r="F31"/>
  <c r="V117"/>
  <c r="V81"/>
  <c r="E144"/>
  <c r="W79"/>
  <c r="W272"/>
  <c r="W169"/>
  <c r="T192"/>
  <c r="T10"/>
  <c r="W11"/>
  <c r="W10" s="1"/>
  <c r="T189"/>
  <c r="F224"/>
  <c r="U144"/>
  <c r="T47"/>
  <c r="V193"/>
  <c r="V192" s="1"/>
  <c r="F192"/>
  <c r="V159"/>
  <c r="V158" s="1"/>
  <c r="F143"/>
  <c r="F114"/>
  <c r="F113" s="1"/>
  <c r="V48"/>
  <c r="V47" s="1"/>
  <c r="F47"/>
  <c r="F257"/>
  <c r="V258"/>
  <c r="V257" s="1"/>
  <c r="V71"/>
  <c r="F189"/>
  <c r="V190"/>
  <c r="V189" s="1"/>
  <c r="V148"/>
  <c r="V147" s="1"/>
  <c r="W271"/>
  <c r="V146"/>
  <c r="V145" s="1"/>
  <c r="V94"/>
  <c r="V93" s="1"/>
  <c r="V196"/>
  <c r="V195" s="1"/>
  <c r="F195"/>
  <c r="F187"/>
  <c r="V188"/>
  <c r="V187" s="1"/>
  <c r="V150"/>
  <c r="V149" s="1"/>
  <c r="V129"/>
  <c r="V248" l="1"/>
  <c r="V25"/>
  <c r="V24" s="1"/>
  <c r="V20" s="1"/>
  <c r="V45" s="1"/>
  <c r="F15"/>
  <c r="F14" s="1"/>
  <c r="V15"/>
  <c r="V14" s="1"/>
  <c r="V68"/>
  <c r="V67" s="1"/>
  <c r="F67"/>
  <c r="V134"/>
  <c r="V133" s="1"/>
  <c r="V56"/>
  <c r="V55" s="1"/>
  <c r="V206"/>
  <c r="V205" s="1"/>
  <c r="V12"/>
  <c r="V11" s="1"/>
  <c r="V10" s="1"/>
  <c r="F11"/>
  <c r="F10" s="1"/>
  <c r="W144"/>
  <c r="F154"/>
  <c r="F152" s="1"/>
  <c r="V155"/>
  <c r="V154" s="1"/>
  <c r="V152" s="1"/>
  <c r="F208"/>
  <c r="V213"/>
  <c r="F136"/>
  <c r="V168"/>
  <c r="V167" s="1"/>
  <c r="V224"/>
  <c r="V223" s="1"/>
  <c r="F223"/>
  <c r="V171"/>
  <c r="V169" s="1"/>
  <c r="V121"/>
  <c r="V108"/>
  <c r="V101" s="1"/>
  <c r="V92" s="1"/>
  <c r="L276"/>
  <c r="L277" s="1"/>
  <c r="L278" s="1"/>
  <c r="P276"/>
  <c r="P277" s="1"/>
  <c r="P278" s="1"/>
  <c r="M276"/>
  <c r="M277" s="1"/>
  <c r="M278" s="1"/>
  <c r="Q276"/>
  <c r="Q277" s="1"/>
  <c r="Q278" s="1"/>
  <c r="J276"/>
  <c r="J277" s="1"/>
  <c r="J278" s="1"/>
  <c r="O276"/>
  <c r="O277" s="1"/>
  <c r="O278" s="1"/>
  <c r="S276"/>
  <c r="S277" s="1"/>
  <c r="S278" s="1"/>
  <c r="N276"/>
  <c r="N277" s="1"/>
  <c r="N278" s="1"/>
  <c r="R276"/>
  <c r="R277" s="1"/>
  <c r="R278" s="1"/>
  <c r="E276"/>
  <c r="E277" s="1"/>
  <c r="E278" s="1"/>
  <c r="K276"/>
  <c r="K277" s="1"/>
  <c r="K278" s="1"/>
  <c r="I276"/>
  <c r="I277" s="1"/>
  <c r="I278" s="1"/>
  <c r="V80"/>
  <c r="V79" s="1"/>
  <c r="W46"/>
  <c r="V209"/>
  <c r="V208" s="1"/>
  <c r="T144"/>
  <c r="F144" s="1"/>
  <c r="F272"/>
  <c r="F271" s="1"/>
  <c r="V273"/>
  <c r="V272" s="1"/>
  <c r="V271" s="1"/>
  <c r="V50"/>
  <c r="V49" s="1"/>
  <c r="V128"/>
  <c r="V127" s="1"/>
  <c r="V114"/>
  <c r="V113" s="1"/>
  <c r="V28"/>
  <c r="V31"/>
  <c r="W45"/>
  <c r="W92"/>
  <c r="V143"/>
  <c r="V142" s="1"/>
  <c r="V138" s="1"/>
  <c r="F142"/>
  <c r="F138" s="1"/>
  <c r="V144"/>
  <c r="V136" l="1"/>
  <c r="V164"/>
  <c r="W141" l="1"/>
  <c r="G276"/>
  <c r="H276"/>
  <c r="T73"/>
  <c r="W140" l="1"/>
  <c r="F73"/>
  <c r="W139" l="1"/>
  <c r="V73"/>
  <c r="W138" l="1"/>
  <c r="U276"/>
  <c r="G277"/>
  <c r="G278" s="1"/>
  <c r="H277"/>
  <c r="H278" s="1"/>
  <c r="W276" l="1"/>
  <c r="U277"/>
  <c r="T276"/>
  <c r="T277" s="1"/>
  <c r="T278" s="1"/>
  <c r="F276"/>
  <c r="F277" s="1"/>
  <c r="F278" s="1"/>
  <c r="W277" l="1"/>
  <c r="U278"/>
  <c r="W278" s="1"/>
  <c r="V276"/>
  <c r="V277" s="1"/>
  <c r="V278" s="1"/>
</calcChain>
</file>

<file path=xl/sharedStrings.xml><?xml version="1.0" encoding="utf-8"?>
<sst xmlns="http://schemas.openxmlformats.org/spreadsheetml/2006/main" count="402" uniqueCount="221">
  <si>
    <t>Капітальний ремонт інших об’єктів</t>
  </si>
  <si>
    <t>Придбання обладнання і предметів довгострокового користування</t>
  </si>
  <si>
    <t xml:space="preserve"> </t>
  </si>
  <si>
    <t>№ п/п</t>
  </si>
  <si>
    <t>,</t>
  </si>
  <si>
    <t>ЗАЛИШОК ЛІМІТУ</t>
  </si>
  <si>
    <t>3132</t>
  </si>
  <si>
    <t>3110</t>
  </si>
  <si>
    <t>Всього бюджет розвитку</t>
  </si>
  <si>
    <t>Всього передані кошти</t>
  </si>
  <si>
    <t>Разом бюджет розвитку</t>
  </si>
  <si>
    <t>Дослідження і розробки, окремі заходи розвитку по реалізації державних (регіональних) програм</t>
  </si>
  <si>
    <t>3210</t>
  </si>
  <si>
    <t>12</t>
  </si>
  <si>
    <t>3142</t>
  </si>
  <si>
    <t>02</t>
  </si>
  <si>
    <t>Керівництво і управління у відповідній сфері у містах (місті Києві), селищах, селах, об’єднаних територіальних громадах</t>
  </si>
  <si>
    <t>Проведення експертної грошової оцінки земельної ділянки чи права на неї</t>
  </si>
  <si>
    <t>06</t>
  </si>
  <si>
    <t>08</t>
  </si>
  <si>
    <t>Відділ з питань фізичної культури та спорту Ніжинської міської ради</t>
  </si>
  <si>
    <t>Капітальний ремонт інших об'єктів</t>
  </si>
  <si>
    <t>150101         1217325</t>
  </si>
  <si>
    <t>Будівництво споруд, установ та закладів фізичної культури і спорту</t>
  </si>
  <si>
    <t>150122      1217363</t>
  </si>
  <si>
    <t>% виконання</t>
  </si>
  <si>
    <t>Управління освіти міської ради</t>
  </si>
  <si>
    <t>0617640</t>
  </si>
  <si>
    <t>Заходи з енергозбереження</t>
  </si>
  <si>
    <t>1217330</t>
  </si>
  <si>
    <t>Будівництво інших об’єктів комунальної власносності</t>
  </si>
  <si>
    <t>Реконструкція та реставрація інших об’єктів</t>
  </si>
  <si>
    <t>0212030</t>
  </si>
  <si>
    <t>Лікарсько-акушерська допомога вагітним, породіллям</t>
  </si>
  <si>
    <t xml:space="preserve">Капітальні трансферти підприємствам (установам, організаціям) </t>
  </si>
  <si>
    <t>Придбання житла для окремих категорій населення відповідно до законодавства</t>
  </si>
  <si>
    <t xml:space="preserve">Придбання обладнання і предметів довгострокового користування </t>
  </si>
  <si>
    <t>1115061</t>
  </si>
  <si>
    <t>Забезпечення діяльності місцевих центрів фізичного здоров’я населення "Спорт для всіх " та проведення фізкультурно-масових заходів серед населення регіону</t>
  </si>
  <si>
    <t>3710160</t>
  </si>
  <si>
    <t>3122</t>
  </si>
  <si>
    <t>Капітальне будівництво (придбання) інших об’єктів</t>
  </si>
  <si>
    <t>Багатопрофільна стаціонарна медична допомога населенню</t>
  </si>
  <si>
    <t>Проведення навчально-тренувальних зборіві змаганьз алімп.видів спорту</t>
  </si>
  <si>
    <t>0212010</t>
  </si>
  <si>
    <t>Забезпечення діяльності бібліотек</t>
  </si>
  <si>
    <t>0216082</t>
  </si>
  <si>
    <t>0213241</t>
  </si>
  <si>
    <t>Забезпечення діяльності інших закладів у сфері соціального захисту і соціального забезпечення</t>
  </si>
  <si>
    <t>Внески до статутного капіталу суб’єктів господарювання</t>
  </si>
  <si>
    <t>3117650</t>
  </si>
  <si>
    <t>Утримання та розвиток автомобільних доріг загального користування та дорожньої інфраструктури за рахунок коштів місцевого бюджету</t>
  </si>
  <si>
    <t xml:space="preserve">  0210160</t>
  </si>
  <si>
    <t>0213133</t>
  </si>
  <si>
    <t>Інші заходи та заклади молодіжної політики</t>
  </si>
  <si>
    <t>0217520</t>
  </si>
  <si>
    <t>Реалізація Національної програми інформатизації</t>
  </si>
  <si>
    <t>Упрівління освіти міської ради</t>
  </si>
  <si>
    <t>0817520</t>
  </si>
  <si>
    <t>3117520</t>
  </si>
  <si>
    <t>Програма інформатизації діяльності фінансового управління Ніжинської міської ради на 2020-2022роки</t>
  </si>
  <si>
    <t>2281</t>
  </si>
  <si>
    <t>Капітальне будівництва (придбання) житла</t>
  </si>
  <si>
    <t xml:space="preserve">                                        0611021</t>
  </si>
  <si>
    <t xml:space="preserve">Надання загальної середньої освіти закладами загальної середньої освіти </t>
  </si>
  <si>
    <t>Керівництво і управління у відповідній сфері у містах (місті Києві), селищах, селах, територіальних громадах</t>
  </si>
  <si>
    <t>Реконструкція скверу Б.Хмельницького, в т.ч. ПКД</t>
  </si>
  <si>
    <t>Капітальний ремонт дороги по вул. Богушевича в м. Ніжин, Чернігівської обл., в т.ч. ПКД</t>
  </si>
  <si>
    <t>3110160</t>
  </si>
  <si>
    <t>3117660</t>
  </si>
  <si>
    <t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t>
  </si>
  <si>
    <t>Найменування інвестиційного проекту</t>
  </si>
  <si>
    <t>Найменування бюджетної програми згідно з Типовою програмною класифікацією видатків та кредитування місцевого бюджету</t>
  </si>
  <si>
    <t>Найменування головного розпорядника коштів місцевого бюджету/ відповідального виконавця</t>
  </si>
  <si>
    <t>Профінансовано  з початку року</t>
  </si>
  <si>
    <t>Реконструкція Графського парку та скверу Театральний, в т.ч. ПКД</t>
  </si>
  <si>
    <t>Виконавчий комітет  міської ради</t>
  </si>
  <si>
    <t>Міська Програма забезпечення службовим житлом лікарів комунальних медичних закладів Ніжинської міської територіальної громади Чернігівської області на 2022- 2024 роки</t>
  </si>
  <si>
    <t xml:space="preserve">Насоси в газову котельню (2 шт.) для ЗОШ№6; пральна машина для НВК №16, котел для ЗОШ №13 </t>
  </si>
  <si>
    <t>Капітальний ремонт даху ЗОШ № 15, в т.ч. ПКД</t>
  </si>
  <si>
    <t>Капітальний ремонт даху ННВК №16, в т.ч. ПКД</t>
  </si>
  <si>
    <t>Капітальний ремонт вхідних вузлів і віконних блоків у ЗОШ № 3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</si>
  <si>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</si>
  <si>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на 2022рік</t>
  </si>
  <si>
    <t xml:space="preserve">Управління соціального захисту населення міської ради </t>
  </si>
  <si>
    <t>0813104</t>
  </si>
  <si>
    <t>Забезпечення соціальними послугами за місцем проживання громадян, які не здатні до самообслуговування у зв’язку з похилим віком, хворобою, інвалідністю</t>
  </si>
  <si>
    <t>Управління культури і туризму  Ніжинської міської ради</t>
  </si>
  <si>
    <t>Придбання вітчизняної та зарубіжної книжкової продукції для бібліотек</t>
  </si>
  <si>
    <t>Капітальний ремонт системи опалення в адмінбудівлі  з заміною котла, в т.ч. ПКД</t>
  </si>
  <si>
    <t>Управління житлово-комун.господарства та будівництва Ніжинської міської ради</t>
  </si>
  <si>
    <t>Капітальний ремонт житлового фонду(приміщень)</t>
  </si>
  <si>
    <t>Організація благоустрою населених пунктів</t>
  </si>
  <si>
    <t>Реконструкція парку ім. Т. Шевченко, в т.ч. ПКД</t>
  </si>
  <si>
    <t>Капітальний ремонт тротуарів (вул.Овдіївська, Шевченка, Московська, Синяківська), в т.ч. ПКД</t>
  </si>
  <si>
    <t>Програма  інформатизації діяльності Управління житлово-комунального господарства та будівництва Ніжинської міської ради Чернігівської області на 2020-2022 роки</t>
  </si>
  <si>
    <t>Придбання техніки</t>
  </si>
  <si>
    <t>Фінансове управління Ніжинської міської ради</t>
  </si>
  <si>
    <t>Управління комунального майна та земельних відносин Ніжинської міської ради</t>
  </si>
  <si>
    <t>Субвенції з ДБ</t>
  </si>
  <si>
    <t>Бюджет розвитку без субвенцій</t>
  </si>
  <si>
    <t>у 2023 році</t>
  </si>
  <si>
    <t>Обсяги</t>
  </si>
  <si>
    <t>капітальних вкладень бюджету Ніжинської міської ТГ у розрізі інвестиційних проектів</t>
  </si>
  <si>
    <t>Обсяг капітальних вкладень місцевого бюджету у 2023 році, гривень</t>
  </si>
  <si>
    <t>Реконструкція приміщень будівлі з окремою одноповерховою прибудовою під влаштування санітарних вузлів Ніжинської загальноосвітньої школи І-ІІІ ступенів №7 розташованої по вул.Гоголя, 15 м.Ніжин</t>
  </si>
  <si>
    <t>Будівництво освітніх установ та закладів</t>
  </si>
  <si>
    <t>Реставрація пам’яток культури історії та архітектури</t>
  </si>
  <si>
    <t xml:space="preserve"> Реставраційні роботи меморіального будинку -музею Юрія Лисянського (заходи з пристосування будинку для створення музею)</t>
  </si>
  <si>
    <t>Проектування, реставрація та охорона пам’яток архітектури</t>
  </si>
  <si>
    <t>Будівництво медичних установ та закладів</t>
  </si>
  <si>
    <t>Реконструкція нежитлової будівлі "Аптека" під амбулаторію сімейної медицини м.Ніжин, вулиця Озерна, будинок 21, в т.ч. ПКД</t>
  </si>
  <si>
    <t>Будівництво інших об’єктів  комунальної власності</t>
  </si>
  <si>
    <t>Облаштування Громадського простору вздовж р. Остер по вул. Набережна в т.ч. ПКД</t>
  </si>
  <si>
    <t>Будівництво бомбосховищ, в т.ч. ПКД</t>
  </si>
  <si>
    <t>Реконструкція самопливного колектору по вул. Шевченка та вул.Синяківська в м.Ніжин Чернігівської обл., в т.ч.ПКД</t>
  </si>
  <si>
    <t>0217322</t>
  </si>
  <si>
    <t>Програма інформатизації діяльності виконавчого комітету Ніжинської міської ради Чернігівської області на 2023 (Виконком)</t>
  </si>
  <si>
    <t>Заходи та роботи з територіальної оборони</t>
  </si>
  <si>
    <t>0611010</t>
  </si>
  <si>
    <t xml:space="preserve"> Надання дошкільної освiти</t>
  </si>
  <si>
    <t>Капітальний ремонт їдальні ДНЗ №12</t>
  </si>
  <si>
    <t>Капітальний ремонт їдальні ДНЗ  №16, в т.ч. ПВР</t>
  </si>
  <si>
    <t>Капітальний ремонт  фасаду ДНЗ №14</t>
  </si>
  <si>
    <t>Капітальний ремонт даху ДНЗ  №16, в т.ч. ПВР</t>
  </si>
  <si>
    <t>Капітальний ремонт системи водовідведення ДНЗ №17, в т.ч. ПВР</t>
  </si>
  <si>
    <t>Капітальний ремонт системи водовідведення ДНЗ №25, в т.ч. ПВР</t>
  </si>
  <si>
    <t>0617321</t>
  </si>
  <si>
    <t>Капітальний ремонт даху ЗОШ № 1, в т.ч. ПКД</t>
  </si>
  <si>
    <t>Капітальний ремонт фасаду ЗЗСО  № 7, в т.ч. ПКД</t>
  </si>
  <si>
    <t>Капітальний ремонт частини даху ЗОШ № 7 м.Ніжин, вул. Гоголя,15 Чернігівська обл., в т.ч. ПКД</t>
  </si>
  <si>
    <t>Капітальний ремонт внутрішнього оздоблення  ЗЗСО  № 7, в т.ч. ПКД</t>
  </si>
  <si>
    <t>Капітальний ремонт спортивного залу ННВК №16, в т.ч. ПКД</t>
  </si>
  <si>
    <t>Капітальний ремонт фасаду гімназії № 13, в т.ч. ПВР</t>
  </si>
  <si>
    <t>0611021</t>
  </si>
  <si>
    <t>Капітальний ремонт віконних блоків із заміною їх на металопластикові у приміщенні Територіального центру по вул. Шевченка,99Є у м.Ніжині Чернігівської області в т.ч. ПВР (9шт)</t>
  </si>
  <si>
    <t>Капітальний ремонт туалетних кімнат у приміщенні Територіального центру по вул. Шеченка, 99-Є у м. Ніжин Чернігівської обл, в т.ч. ПКД</t>
  </si>
  <si>
    <t xml:space="preserve">Надання спеціальної освіти мистецьким школам  </t>
  </si>
  <si>
    <t>Кларнет для ДМШ-27000 грн, цифрове фортепіано для класу класичного танцю для ДХШ - 49900 грн</t>
  </si>
  <si>
    <t>Забезпечення діяльності музеїв і виставок</t>
  </si>
  <si>
    <t xml:space="preserve">Придбання експозиційного обладнання меморіального будинку -музею Юрія Лисянського -460000 грн, придбання елементів експозиції меморіального будинку -музею Юрія Лисянського-550000 грн, придбання мультимедійної системи інформаційного забезпечення функціонування експозиції меморіального будинку -музею Юрія Лисянського-520000 грн                                                            </t>
  </si>
  <si>
    <t>Капітальний  ремонт даху адмінбудівлі на стадіоні "Спартак", в т.ч. ПКД</t>
  </si>
  <si>
    <t>Капітальний ремонт дороги по вул.Гербеля в т.ч.ПКД</t>
  </si>
  <si>
    <t xml:space="preserve">Капітальний ремонт тротуару по вул Широкомагерська від №18 до №28 з облаштуванням підвищеного пішохідного переходу на перехресті з вул. Чернігівська в м.Ніжин, Чернігівської обл. в т.ч ПКД                                                                                                    </t>
  </si>
  <si>
    <t>Придбання кондиціонера</t>
  </si>
  <si>
    <t>Міська програма реалізації повноважень міської ради у галузі земельних відносин на 2023рік</t>
  </si>
  <si>
    <t>Міська програма реалізації повноважень міської ради у галузі земельних відносин на 2023 рік</t>
  </si>
  <si>
    <t>0218240</t>
  </si>
  <si>
    <t>Виконавчий комітет міської ради</t>
  </si>
  <si>
    <t>Міська цільова Програма фінансової підтримки КНП«Ніжинська центральна міська лікарня ім.М.Галицького» на 2023 р. (придбання електроенцефалографа)</t>
  </si>
  <si>
    <t>11</t>
  </si>
  <si>
    <t>Відділ з питань фізичної культури та спорту міської ради</t>
  </si>
  <si>
    <t>Капітальний ремонт боксерського залу за адр.вул. Прилуцька,156, в т. ч. ПКД</t>
  </si>
  <si>
    <t>Управління ЖКГ та будівництва міської ради</t>
  </si>
  <si>
    <t xml:space="preserve">Капітальний ремонт огорожі скверу ім. М.Гоголя в т.ч ПКД  </t>
  </si>
  <si>
    <t>Будівництво ЛЕП по вул.Арвата, Афганців, П.Морозова із встановленням КТП в м.Ніжин Чернігівської обл., в т.ч. ПВР</t>
  </si>
  <si>
    <t>Будівництво світлофорного об’єкту на перехресті вулиці Шевченка з вулицею Синяківська, в т.ч. ПКД</t>
  </si>
  <si>
    <t>Капітальний ремонт дороги вул. Віри Смолянчук м.Ніжин, Чернігівської обл, в т.ч. ПКД</t>
  </si>
  <si>
    <t>Капітальний ремонт дороги по вул. Липіврізька від №118 до №146 м.Ніжин, Чернігівської обл, в т.ч. ПКД</t>
  </si>
  <si>
    <t>МЦП "Розвитку та фінансової підтримки комунальних підприємств Ніжинської міської ТГ на 2023 рік"(КК КП "Північна"-48000 грн, КТВП "Школяр"-600000грн)</t>
  </si>
  <si>
    <t>Управління комунального майна та земельних відносин</t>
  </si>
  <si>
    <t>Програма  інформатизації  діяльності   управління комунального майна та земельних відносин   Ніжинської міської ради  Чернігівської області на 2023рік</t>
  </si>
  <si>
    <t>1216030</t>
  </si>
  <si>
    <t>Заходи із запобігання та ліквідації надзвичайних ситуацій та наслідків стихійного лиха</t>
  </si>
  <si>
    <t xml:space="preserve">Міська цільова програма цивільного захисту Ніжинської ТГ на 2023 рік </t>
  </si>
  <si>
    <t>0218110</t>
  </si>
  <si>
    <t>0218210</t>
  </si>
  <si>
    <t>Муніципальні формування з охорони громадського порядку</t>
  </si>
  <si>
    <t>Програма забезпечення діяльності комунального підприємства “Муніципальна служба правопорядку - ВАРТА” Ніжинської міської ради Чернігівської області на 2023рік(придбання автомобіля)</t>
  </si>
  <si>
    <t>Пральна машина, морозильна камера, сушильна машина  для ЗДО №12</t>
  </si>
  <si>
    <t xml:space="preserve"> Пральна машина для НВК №16 -25000 грн, котел для ЗОШ №13-300000 грн ,проектор гімназія №2</t>
  </si>
  <si>
    <t>Програма інформатизації діяльності Управління освіти Ніжинської міської ради на 2023 рік (придбання комп’ютерної техніки для Міського МЦПРПП, гімназії №2)</t>
  </si>
  <si>
    <t>Придбання дорожніх консолей для регулювання руху на пішохідних переходах,багаторічних рослин</t>
  </si>
  <si>
    <t>31</t>
  </si>
  <si>
    <t>0217640</t>
  </si>
  <si>
    <t>3111</t>
  </si>
  <si>
    <t xml:space="preserve">Субвенція з обласного бюджету місцевим бюджетам на виконання доручень виборців депутатами обласної ради </t>
  </si>
  <si>
    <t>ПРОФІНАНСОВАНО у травні</t>
  </si>
  <si>
    <t>профінансовано  за червень</t>
  </si>
  <si>
    <t>профінанс в червні</t>
  </si>
  <si>
    <t>Стоматологічна допомога населенню</t>
  </si>
  <si>
    <t>Міська цільова Програма фінансової підтримки комунального некомерційного підприємства "Ніжинська міська стоматологічна поліклініка" Ніжинської міської ради Чернігівської області на 2023рік (Придбання дентального рентгенологічного апарату)</t>
  </si>
  <si>
    <t>0212100</t>
  </si>
  <si>
    <t>Міська цільова програма  "Фінансова підтримка та розвиток  КНП "Ніжинський міський пологовий будинок на 2023 рік"          (Реконструкція припливно-витяжної вентиляції нежитлової будівлі Головний корпус, Блок А (найпростіше укриття) КНП "Ніжинський міський пологовий будинок" в т.ч. ПВР-100 000 грн, Реконструкція припливно-витяжної вентиляції нежитлової будівлі Головний корпус, Блок В (найпростіше укриття) КНП "Ніжинський міський пологовий будинок" в т.ч. ПВР - 370 000 грн</t>
  </si>
  <si>
    <t>Міська цільова Програма фінансової підтримки КНП«Ніжинська центральна міська лікарня ім.М.Галицького» на 2023 р. (термомодернізація будівель закладів охорони здоров’я в т.ч. виготовлення ПКД)</t>
  </si>
  <si>
    <t>Реконструкція комутаційної кімнати виконавчого комітету Ніжинської міської ради за адресою пл. ім. Івана Франка, 1, в т. ч. ПКД (коригування ПКД та проведення експертизи та послуги по технічному переоснащенню локальної мережі).</t>
  </si>
  <si>
    <t>0217330</t>
  </si>
  <si>
    <t>Співфінансування заходів, що реалізуються за рахунок субвенції з ДБ місцевим бюджетам на облаштування безпечних умов у закладах загальної середньої освіти</t>
  </si>
  <si>
    <t>Будівництво захисних споруд цивільного захисту на території Ніжинської гімназії №9 Ніжинської міської ради Чернігівської області за адресою м. Ніжин, вул. Шевченка,103(Співфінансування місцевого бюджету)</t>
  </si>
  <si>
    <t>Будівництво захисних споруд цивільного захисту (ЗСЦЗ) в ЗЗСО №5,6,9 в т.ч. ПКД</t>
  </si>
  <si>
    <t>Реконструкція системи газопостачання об’єкта за адресою: Чернігівська обл., місто Ніжин, вул. Івана Франка, буд.22, в т.ч. ПВР (приміщення СЮТ)</t>
  </si>
  <si>
    <t>Реконструкція системи газопостачання об’єкта за адресою: Чернігівська обл., місто Ніжин, вул. Овдіївська, буд.227, в т.ч. ПВР (приміщення гімназії №13)</t>
  </si>
  <si>
    <t>Реконструкція системи газопостачання об’єкта за адресою: Чернігівська обл., місто Ніжин, вул. Купецька, буд.13, в т.ч. ПВР (приміщення управління освіти)</t>
  </si>
  <si>
    <t>Програма  інформатизації  діяльності   управління культури і туризму   Ніжинської міської ради  Чернігівської області на 2023 рік (придбання 2-х комп’ютерів та багатофункціональний прстрій для Ніжинської музичної школи)</t>
  </si>
  <si>
    <t>Забезпечення діяльності водопровідно-каналізаційного господарства</t>
  </si>
  <si>
    <t>Міська цільова програма «Розвитку  комунального підприємства «Ніжинське управління водопровідно-каналізаційного господарства» на 2023 рік»(придбання частотно керованих приладів двигунів)</t>
  </si>
  <si>
    <t>Впровадження засобів обліку витрат та регулювання споживання води та теплової енергії</t>
  </si>
  <si>
    <t>Міська цільова програма "Оснащення вузлами комерційного обліку холодної води багатоквартирні житлові будинки у  Ніжинській міській територіальній громаді на 2023 рік"</t>
  </si>
  <si>
    <t>1216013</t>
  </si>
  <si>
    <t>1216016</t>
  </si>
  <si>
    <t>Виконання заходів щодо облаштування безпечних умов у закладах загальної середньої освіти за рахунок субвенції з державного бюджету місцевим бюджетам</t>
  </si>
  <si>
    <t>Субвенція з державного бюджету місцевим бюджетам на облаштування    безпечних умов у закладах загальної середньої освіти (Будівництво захисних споруд цивільного захисту на території Ніжинської гімназії №9 Ніжинської міської ради Чернігівської області за адресою м. Ніжин, вул. Шевченка,103)</t>
  </si>
  <si>
    <t>1211262</t>
  </si>
  <si>
    <t>Будівництво протипожежного водопостачання до полігону ТПВ по вул. Прилуцька з підключенням до існуючої мережі водопостачання міста, в т.ч. ПКД/ коригування ПКД</t>
  </si>
  <si>
    <t xml:space="preserve">Капітальний ремонт дороги по вул.Свідницька (вул. Сакко і Ванцетті), м.Ніжин, Чернігівська обл.(коригування)в т.ч.ПКД </t>
  </si>
  <si>
    <t>Капітальний ремонт пішоходної зони та посадкової платформи зупинки громадського транспорту "Площа Франка " біля будівлі №2 на пл.Івана Франка</t>
  </si>
  <si>
    <t>Капітальний ремонт дороги вул. Віри Смолянчук м. Ніжин, Чернігівської обл., в т.ч ПКД</t>
  </si>
  <si>
    <t>Капремонт дороги  по вул. Липіврізька від № 118 до № 146 м. Ніжин, Чернігівської обл., в т.ч ПКД</t>
  </si>
  <si>
    <t>Капітальний ремонт тротуару  по вул. Чернігівська на ділянці від вул.. Широкомагерська до вул. Космонавтів м. Ніжин, Чернігівської обл., в т.ч ПКД</t>
  </si>
  <si>
    <t>Капітальний ремонт ремонт дороги вул. Успенська м. Ніжин, Чернігівської обл. /корегування/, в т.ч ПКД</t>
  </si>
  <si>
    <t xml:space="preserve"> Капітальний ремонт внутріквартальної дороги по вул. Олександра Мацієвського м. Ніжин, Чернігівської обл., в т.ч ПКД</t>
  </si>
  <si>
    <t>МЦП "Розвитку та фінансової підтримки комунальних підприємств Ніжинської міської ТГ на 2023 рік"( КП "НУВКГ"- 5 520 800 грн, КК КП "Північна"-1 000 000 грн, КП "ВУКГ"-187 480грн)</t>
  </si>
  <si>
    <t>Програма інформатизації діяльності Управління комунального майна та земельних відносин Ніжинської міської ради  Чернігівської області на 2023 рік"</t>
  </si>
  <si>
    <t>Комплексна програма заходів та робіт з територіальної оборони Ніжинської територіальної громади на 2023 рік (дизель-бензо-електроагрегатів, бронежилетів,наметів для розгортання в польових умовах, засобів зв’язку (в т.ч. радіостанцій), комп’ютерного обладнання, комп’ютерної техніки, тепловізорів, квадрокоптерів, авотранспортних засобів.</t>
  </si>
  <si>
    <t>УЖКГ                                    1262</t>
  </si>
  <si>
    <t xml:space="preserve">Касові на 01.07.2023   </t>
  </si>
  <si>
    <t>станом на 30.06.2023 р.</t>
  </si>
  <si>
    <t>Кондиціонери в кабінети (20шт) - 414900грн, підмосток пересувний - 47000 грн, телекомунаційне обладнання - 85100грн, в т.ч. засіб для організації каналу конфедейційного зв’язку- 48000грн.</t>
  </si>
  <si>
    <t>Міська цільова Програма фінансової підтримки КНП«Ніжинська центральна міська лікарня ім.М.Галицького» на 2023 р.                                                                     (проведенння ккапітального ремонту приміщення під ПЛР лабораторію, придбання медичного обладнання та газонокосарки бензинової)</t>
  </si>
  <si>
    <t>Програма інформатизації діяльності Управління соціального захисту населення Ніжинської міської ради  Чернігівської області на 2023 рік, в т.ч.  НЦСССДМ-23000 грн, Територіальний центр соціального обслуговування - 26000 грн.</t>
  </si>
  <si>
    <t>0611261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</si>
</sst>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#,##0.0"/>
    <numFmt numFmtId="167" formatCode="000000"/>
  </numFmts>
  <fonts count="70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</font>
    <font>
      <sz val="14"/>
      <name val="Times New Roman"/>
      <family val="1"/>
    </font>
    <font>
      <sz val="14"/>
      <name val="Arial Cyr"/>
      <family val="2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b/>
      <sz val="16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  <family val="2"/>
      <charset val="204"/>
    </font>
    <font>
      <sz val="16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Arial Cyr"/>
      <charset val="204"/>
    </font>
    <font>
      <b/>
      <sz val="15"/>
      <name val="Times New Roman"/>
      <family val="1"/>
      <charset val="204"/>
    </font>
    <font>
      <sz val="16"/>
      <name val="Arial"/>
      <family val="2"/>
      <charset val="204"/>
    </font>
    <font>
      <i/>
      <sz val="11"/>
      <name val="Arial Cyr"/>
      <charset val="204"/>
    </font>
    <font>
      <sz val="11"/>
      <name val="Times New Roman"/>
      <family val="1"/>
      <charset val="204"/>
    </font>
    <font>
      <b/>
      <i/>
      <sz val="18"/>
      <name val="Arial Cyr"/>
      <charset val="204"/>
    </font>
    <font>
      <b/>
      <sz val="14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i/>
      <sz val="11"/>
      <color indexed="8"/>
      <name val="Arial Cyr"/>
      <charset val="204"/>
    </font>
    <font>
      <sz val="14"/>
      <color indexed="8"/>
      <name val="Arial Cyr"/>
      <charset val="204"/>
    </font>
    <font>
      <sz val="13"/>
      <name val="Arial Cyr"/>
      <charset val="204"/>
    </font>
    <font>
      <i/>
      <sz val="16"/>
      <name val="Arial Cyr"/>
      <charset val="204"/>
    </font>
    <font>
      <i/>
      <sz val="14"/>
      <name val="Arial Cyr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Arial Cyr"/>
      <charset val="204"/>
    </font>
    <font>
      <sz val="18"/>
      <name val="Times New Roman"/>
      <family val="1"/>
      <charset val="204"/>
    </font>
    <font>
      <sz val="10"/>
      <color indexed="8"/>
      <name val="Arial"/>
      <family val="2"/>
      <charset val="204"/>
    </font>
    <font>
      <sz val="1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18"/>
      <color indexed="8"/>
      <name val="Arial Cyr"/>
      <charset val="204"/>
    </font>
    <font>
      <b/>
      <sz val="18"/>
      <name val="Arial Cyr"/>
      <charset val="204"/>
    </font>
    <font>
      <b/>
      <sz val="16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20"/>
      <color rgb="FFFF0000"/>
      <name val="Arial Cyr"/>
      <charset val="204"/>
    </font>
    <font>
      <i/>
      <sz val="20"/>
      <name val="Arial Cyr"/>
      <charset val="204"/>
    </font>
    <font>
      <sz val="18"/>
      <name val="Arial Cyr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6"/>
      <color indexed="8"/>
      <name val="Arial Cyr"/>
      <charset val="204"/>
    </font>
    <font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7E6A4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9E7A7"/>
        <bgColor indexed="64"/>
      </patternFill>
    </fill>
    <fill>
      <patternFill patternType="solid">
        <fgColor rgb="FFCFDFA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35" fillId="0" borderId="0">
      <alignment vertical="top"/>
    </xf>
  </cellStyleXfs>
  <cellXfs count="411">
    <xf numFmtId="0" fontId="0" fillId="0" borderId="0" xfId="0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2" fillId="0" borderId="0" xfId="0" applyFont="1"/>
    <xf numFmtId="0" fontId="5" fillId="0" borderId="0" xfId="0" applyFont="1"/>
    <xf numFmtId="0" fontId="0" fillId="0" borderId="2" xfId="0" applyBorder="1" applyAlignment="1">
      <alignment wrapText="1"/>
    </xf>
    <xf numFmtId="0" fontId="4" fillId="0" borderId="0" xfId="0" applyFont="1" applyAlignment="1">
      <alignment horizontal="center"/>
    </xf>
    <xf numFmtId="0" fontId="9" fillId="0" borderId="2" xfId="0" applyFont="1" applyBorder="1" applyAlignment="1">
      <alignment horizontal="left" wrapText="1"/>
    </xf>
    <xf numFmtId="0" fontId="9" fillId="2" borderId="2" xfId="0" applyFont="1" applyFill="1" applyBorder="1" applyAlignment="1">
      <alignment horizontal="left" wrapText="1"/>
    </xf>
    <xf numFmtId="165" fontId="9" fillId="2" borderId="2" xfId="0" applyNumberFormat="1" applyFont="1" applyFill="1" applyBorder="1"/>
    <xf numFmtId="165" fontId="9" fillId="2" borderId="2" xfId="0" applyNumberFormat="1" applyFont="1" applyFill="1" applyBorder="1" applyAlignment="1"/>
    <xf numFmtId="165" fontId="8" fillId="2" borderId="2" xfId="0" applyNumberFormat="1" applyFont="1" applyFill="1" applyBorder="1"/>
    <xf numFmtId="165" fontId="8" fillId="2" borderId="2" xfId="0" applyNumberFormat="1" applyFont="1" applyFill="1" applyBorder="1" applyAlignment="1">
      <alignment wrapText="1"/>
    </xf>
    <xf numFmtId="165" fontId="8" fillId="2" borderId="2" xfId="0" applyNumberFormat="1" applyFont="1" applyFill="1" applyBorder="1" applyAlignment="1"/>
    <xf numFmtId="2" fontId="4" fillId="0" borderId="0" xfId="0" applyNumberFormat="1" applyFont="1"/>
    <xf numFmtId="0" fontId="0" fillId="0" borderId="2" xfId="0" applyBorder="1"/>
    <xf numFmtId="165" fontId="0" fillId="0" borderId="2" xfId="0" applyNumberFormat="1" applyBorder="1"/>
    <xf numFmtId="0" fontId="12" fillId="0" borderId="2" xfId="0" applyFont="1" applyBorder="1"/>
    <xf numFmtId="0" fontId="15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49" fontId="12" fillId="2" borderId="2" xfId="0" applyNumberFormat="1" applyFont="1" applyFill="1" applyBorder="1" applyAlignment="1">
      <alignment horizontal="center"/>
    </xf>
    <xf numFmtId="1" fontId="15" fillId="2" borderId="2" xfId="0" applyNumberFormat="1" applyFont="1" applyFill="1" applyBorder="1" applyAlignment="1">
      <alignment wrapText="1"/>
    </xf>
    <xf numFmtId="1" fontId="14" fillId="2" borderId="2" xfId="0" applyNumberFormat="1" applyFont="1" applyFill="1" applyBorder="1" applyAlignment="1">
      <alignment wrapText="1"/>
    </xf>
    <xf numFmtId="49" fontId="14" fillId="0" borderId="2" xfId="0" applyNumberFormat="1" applyFont="1" applyBorder="1" applyAlignment="1">
      <alignment horizontal="center" wrapText="1"/>
    </xf>
    <xf numFmtId="1" fontId="12" fillId="2" borderId="0" xfId="0" applyNumberFormat="1" applyFont="1" applyFill="1" applyBorder="1" applyAlignment="1">
      <alignment horizontal="center"/>
    </xf>
    <xf numFmtId="1" fontId="15" fillId="2" borderId="0" xfId="0" applyNumberFormat="1" applyFont="1" applyFill="1" applyBorder="1" applyAlignment="1">
      <alignment wrapText="1"/>
    </xf>
    <xf numFmtId="165" fontId="14" fillId="2" borderId="0" xfId="0" applyNumberFormat="1" applyFont="1" applyFill="1" applyBorder="1" applyAlignment="1">
      <alignment wrapText="1"/>
    </xf>
    <xf numFmtId="165" fontId="14" fillId="2" borderId="0" xfId="0" applyNumberFormat="1" applyFont="1" applyFill="1" applyBorder="1" applyAlignment="1"/>
    <xf numFmtId="49" fontId="17" fillId="2" borderId="2" xfId="0" applyNumberFormat="1" applyFont="1" applyFill="1" applyBorder="1" applyAlignment="1">
      <alignment horizontal="center"/>
    </xf>
    <xf numFmtId="0" fontId="0" fillId="0" borderId="3" xfId="0" applyBorder="1"/>
    <xf numFmtId="0" fontId="0" fillId="0" borderId="0" xfId="0" applyBorder="1"/>
    <xf numFmtId="165" fontId="15" fillId="2" borderId="0" xfId="0" applyNumberFormat="1" applyFont="1" applyFill="1" applyBorder="1" applyAlignment="1"/>
    <xf numFmtId="165" fontId="18" fillId="2" borderId="2" xfId="0" applyNumberFormat="1" applyFont="1" applyFill="1" applyBorder="1" applyAlignment="1">
      <alignment wrapText="1"/>
    </xf>
    <xf numFmtId="165" fontId="9" fillId="2" borderId="2" xfId="0" applyNumberFormat="1" applyFont="1" applyFill="1" applyBorder="1" applyAlignment="1">
      <alignment wrapText="1"/>
    </xf>
    <xf numFmtId="0" fontId="17" fillId="0" borderId="0" xfId="0" applyFont="1"/>
    <xf numFmtId="0" fontId="19" fillId="0" borderId="0" xfId="0" applyFont="1" applyBorder="1"/>
    <xf numFmtId="0" fontId="19" fillId="0" borderId="0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2" fontId="0" fillId="0" borderId="2" xfId="0" applyNumberFormat="1" applyBorder="1"/>
    <xf numFmtId="49" fontId="17" fillId="0" borderId="2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0" fontId="12" fillId="0" borderId="2" xfId="0" applyFont="1" applyFill="1" applyBorder="1"/>
    <xf numFmtId="49" fontId="14" fillId="0" borderId="2" xfId="0" applyNumberFormat="1" applyFont="1" applyFill="1" applyBorder="1" applyAlignment="1">
      <alignment horizontal="center" wrapText="1"/>
    </xf>
    <xf numFmtId="2" fontId="0" fillId="0" borderId="2" xfId="0" applyNumberFormat="1" applyFill="1" applyBorder="1"/>
    <xf numFmtId="49" fontId="12" fillId="0" borderId="2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" fontId="15" fillId="0" borderId="2" xfId="0" applyNumberFormat="1" applyFont="1" applyFill="1" applyBorder="1" applyAlignment="1">
      <alignment wrapText="1"/>
    </xf>
    <xf numFmtId="1" fontId="14" fillId="0" borderId="2" xfId="0" applyNumberFormat="1" applyFont="1" applyFill="1" applyBorder="1" applyAlignment="1">
      <alignment wrapText="1"/>
    </xf>
    <xf numFmtId="49" fontId="6" fillId="0" borderId="2" xfId="0" applyNumberFormat="1" applyFont="1" applyFill="1" applyBorder="1"/>
    <xf numFmtId="0" fontId="6" fillId="0" borderId="2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left" wrapText="1"/>
    </xf>
    <xf numFmtId="49" fontId="15" fillId="0" borderId="2" xfId="0" applyNumberFormat="1" applyFont="1" applyFill="1" applyBorder="1" applyAlignment="1">
      <alignment horizontal="left" wrapText="1"/>
    </xf>
    <xf numFmtId="1" fontId="6" fillId="0" borderId="2" xfId="0" applyNumberFormat="1" applyFont="1" applyFill="1" applyBorder="1" applyAlignment="1">
      <alignment wrapText="1"/>
    </xf>
    <xf numFmtId="0" fontId="17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" fontId="17" fillId="0" borderId="2" xfId="0" applyNumberFormat="1" applyFont="1" applyFill="1" applyBorder="1" applyAlignment="1">
      <alignment horizontal="center"/>
    </xf>
    <xf numFmtId="1" fontId="12" fillId="0" borderId="2" xfId="0" applyNumberFormat="1" applyFont="1" applyFill="1" applyBorder="1" applyAlignment="1">
      <alignment horizontal="center"/>
    </xf>
    <xf numFmtId="1" fontId="13" fillId="0" borderId="2" xfId="0" applyNumberFormat="1" applyFont="1" applyFill="1" applyBorder="1" applyAlignment="1">
      <alignment horizontal="center"/>
    </xf>
    <xf numFmtId="1" fontId="5" fillId="0" borderId="2" xfId="0" applyNumberFormat="1" applyFont="1" applyFill="1" applyBorder="1" applyAlignment="1">
      <alignment horizontal="center"/>
    </xf>
    <xf numFmtId="49" fontId="13" fillId="0" borderId="2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left" wrapText="1"/>
    </xf>
    <xf numFmtId="0" fontId="12" fillId="3" borderId="2" xfId="0" applyFont="1" applyFill="1" applyBorder="1"/>
    <xf numFmtId="49" fontId="17" fillId="3" borderId="2" xfId="0" applyNumberFormat="1" applyFont="1" applyFill="1" applyBorder="1" applyAlignment="1">
      <alignment horizontal="center" wrapText="1"/>
    </xf>
    <xf numFmtId="49" fontId="14" fillId="3" borderId="2" xfId="0" applyNumberFormat="1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left" vertical="center" wrapText="1"/>
    </xf>
    <xf numFmtId="0" fontId="0" fillId="0" borderId="1" xfId="0" applyBorder="1"/>
    <xf numFmtId="0" fontId="12" fillId="2" borderId="2" xfId="0" applyFont="1" applyFill="1" applyBorder="1"/>
    <xf numFmtId="0" fontId="5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2" fontId="8" fillId="0" borderId="2" xfId="0" applyNumberFormat="1" applyFont="1" applyFill="1" applyBorder="1"/>
    <xf numFmtId="0" fontId="0" fillId="0" borderId="2" xfId="0" applyFill="1" applyBorder="1"/>
    <xf numFmtId="0" fontId="0" fillId="0" borderId="0" xfId="0" applyFill="1"/>
    <xf numFmtId="49" fontId="5" fillId="0" borderId="2" xfId="0" applyNumberFormat="1" applyFont="1" applyFill="1" applyBorder="1" applyAlignment="1">
      <alignment horizontal="center" wrapText="1"/>
    </xf>
    <xf numFmtId="0" fontId="12" fillId="6" borderId="2" xfId="0" applyFont="1" applyFill="1" applyBorder="1"/>
    <xf numFmtId="0" fontId="17" fillId="6" borderId="2" xfId="0" applyFont="1" applyFill="1" applyBorder="1"/>
    <xf numFmtId="49" fontId="17" fillId="6" borderId="2" xfId="0" applyNumberFormat="1" applyFont="1" applyFill="1" applyBorder="1" applyAlignment="1">
      <alignment horizontal="center" wrapText="1"/>
    </xf>
    <xf numFmtId="0" fontId="9" fillId="6" borderId="2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left" vertical="center" wrapText="1"/>
    </xf>
    <xf numFmtId="0" fontId="13" fillId="6" borderId="2" xfId="0" applyFont="1" applyFill="1" applyBorder="1"/>
    <xf numFmtId="0" fontId="17" fillId="6" borderId="2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left" vertical="center" wrapText="1"/>
    </xf>
    <xf numFmtId="0" fontId="12" fillId="8" borderId="2" xfId="0" applyFont="1" applyFill="1" applyBorder="1"/>
    <xf numFmtId="0" fontId="12" fillId="8" borderId="2" xfId="0" applyFont="1" applyFill="1" applyBorder="1" applyAlignment="1">
      <alignment horizontal="center"/>
    </xf>
    <xf numFmtId="0" fontId="15" fillId="8" borderId="2" xfId="0" applyFont="1" applyFill="1" applyBorder="1" applyAlignment="1">
      <alignment horizontal="center" vertical="center" wrapText="1"/>
    </xf>
    <xf numFmtId="0" fontId="31" fillId="5" borderId="2" xfId="0" applyFont="1" applyFill="1" applyBorder="1" applyAlignment="1">
      <alignment horizontal="left" wrapText="1"/>
    </xf>
    <xf numFmtId="0" fontId="31" fillId="0" borderId="2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center" wrapText="1"/>
    </xf>
    <xf numFmtId="0" fontId="14" fillId="6" borderId="2" xfId="0" applyFont="1" applyFill="1" applyBorder="1" applyAlignment="1">
      <alignment horizontal="center" vertical="center" wrapText="1"/>
    </xf>
    <xf numFmtId="0" fontId="31" fillId="6" borderId="2" xfId="0" applyFont="1" applyFill="1" applyBorder="1" applyAlignment="1">
      <alignment horizontal="left" wrapText="1"/>
    </xf>
    <xf numFmtId="0" fontId="17" fillId="6" borderId="2" xfId="0" applyFont="1" applyFill="1" applyBorder="1" applyAlignment="1">
      <alignment horizontal="center" wrapText="1"/>
    </xf>
    <xf numFmtId="0" fontId="31" fillId="0" borderId="2" xfId="0" applyFont="1" applyBorder="1" applyAlignment="1">
      <alignment horizontal="left" vertical="center" wrapText="1"/>
    </xf>
    <xf numFmtId="0" fontId="31" fillId="6" borderId="2" xfId="0" applyFont="1" applyFill="1" applyBorder="1" applyAlignment="1">
      <alignment horizontal="left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31" fillId="0" borderId="2" xfId="0" applyNumberFormat="1" applyFont="1" applyBorder="1" applyAlignment="1">
      <alignment horizontal="left" vertical="center" wrapText="1"/>
    </xf>
    <xf numFmtId="0" fontId="34" fillId="0" borderId="2" xfId="0" applyFont="1" applyFill="1" applyBorder="1" applyAlignment="1">
      <alignment horizontal="left" vertical="center" wrapText="1"/>
    </xf>
    <xf numFmtId="49" fontId="7" fillId="6" borderId="2" xfId="0" applyNumberFormat="1" applyFont="1" applyFill="1" applyBorder="1" applyAlignment="1">
      <alignment horizontal="center" wrapText="1"/>
    </xf>
    <xf numFmtId="166" fontId="36" fillId="0" borderId="2" xfId="1" applyNumberFormat="1" applyFont="1" applyFill="1" applyBorder="1" applyAlignment="1">
      <alignment vertical="top" wrapText="1"/>
    </xf>
    <xf numFmtId="0" fontId="32" fillId="6" borderId="2" xfId="0" applyFont="1" applyFill="1" applyBorder="1" applyAlignment="1">
      <alignment horizontal="left" vertical="center" wrapText="1"/>
    </xf>
    <xf numFmtId="0" fontId="7" fillId="7" borderId="2" xfId="0" applyFont="1" applyFill="1" applyBorder="1"/>
    <xf numFmtId="0" fontId="8" fillId="7" borderId="2" xfId="0" applyFont="1" applyFill="1" applyBorder="1" applyAlignment="1">
      <alignment horizontal="left" vertical="center" wrapText="1"/>
    </xf>
    <xf numFmtId="0" fontId="7" fillId="6" borderId="2" xfId="0" applyFont="1" applyFill="1" applyBorder="1"/>
    <xf numFmtId="0" fontId="8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/>
    <xf numFmtId="4" fontId="32" fillId="6" borderId="2" xfId="0" applyNumberFormat="1" applyFont="1" applyFill="1" applyBorder="1" applyAlignment="1">
      <alignment horizontal="center" vertical="center" wrapText="1"/>
    </xf>
    <xf numFmtId="49" fontId="32" fillId="6" borderId="2" xfId="0" applyNumberFormat="1" applyFont="1" applyFill="1" applyBorder="1" applyAlignment="1">
      <alignment horizontal="center" vertical="center" wrapText="1"/>
    </xf>
    <xf numFmtId="0" fontId="38" fillId="0" borderId="2" xfId="0" applyFont="1" applyBorder="1" applyAlignment="1">
      <alignment horizontal="left" vertical="center" wrapText="1"/>
    </xf>
    <xf numFmtId="0" fontId="37" fillId="6" borderId="2" xfId="0" applyFont="1" applyFill="1" applyBorder="1" applyAlignment="1">
      <alignment horizontal="left" vertical="top" wrapText="1"/>
    </xf>
    <xf numFmtId="0" fontId="23" fillId="6" borderId="2" xfId="0" applyFont="1" applyFill="1" applyBorder="1" applyAlignment="1">
      <alignment horizontal="left" vertical="top" wrapText="1"/>
    </xf>
    <xf numFmtId="0" fontId="23" fillId="6" borderId="2" xfId="0" applyFont="1" applyFill="1" applyBorder="1" applyAlignment="1">
      <alignment horizontal="center" vertical="center" wrapText="1"/>
    </xf>
    <xf numFmtId="0" fontId="39" fillId="6" borderId="2" xfId="0" applyFont="1" applyFill="1" applyBorder="1" applyAlignment="1">
      <alignment horizontal="center" vertical="center" wrapText="1"/>
    </xf>
    <xf numFmtId="4" fontId="31" fillId="2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40" fillId="0" borderId="2" xfId="0" applyFont="1" applyBorder="1" applyAlignment="1">
      <alignment horizontal="left" vertical="top" wrapText="1"/>
    </xf>
    <xf numFmtId="0" fontId="31" fillId="2" borderId="5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166" fontId="40" fillId="2" borderId="2" xfId="1" applyNumberFormat="1" applyFont="1" applyFill="1" applyBorder="1" applyAlignment="1">
      <alignment vertical="top" wrapText="1"/>
    </xf>
    <xf numFmtId="0" fontId="14" fillId="6" borderId="2" xfId="0" applyFont="1" applyFill="1" applyBorder="1" applyAlignment="1">
      <alignment horizontal="left" vertical="center" wrapText="1"/>
    </xf>
    <xf numFmtId="166" fontId="40" fillId="0" borderId="5" xfId="1" applyNumberFormat="1" applyFont="1" applyFill="1" applyBorder="1" applyAlignment="1">
      <alignment vertical="top" wrapText="1"/>
    </xf>
    <xf numFmtId="0" fontId="12" fillId="9" borderId="2" xfId="0" applyFont="1" applyFill="1" applyBorder="1"/>
    <xf numFmtId="49" fontId="7" fillId="9" borderId="2" xfId="0" applyNumberFormat="1" applyFont="1" applyFill="1" applyBorder="1" applyAlignment="1">
      <alignment horizontal="center" wrapText="1"/>
    </xf>
    <xf numFmtId="0" fontId="9" fillId="9" borderId="2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left" wrapText="1"/>
    </xf>
    <xf numFmtId="0" fontId="8" fillId="9" borderId="2" xfId="0" applyFont="1" applyFill="1" applyBorder="1" applyAlignment="1">
      <alignment horizontal="left" vertical="center" wrapText="1"/>
    </xf>
    <xf numFmtId="0" fontId="9" fillId="9" borderId="2" xfId="0" applyFont="1" applyFill="1" applyBorder="1" applyAlignment="1">
      <alignment horizontal="left" vertical="center" wrapText="1"/>
    </xf>
    <xf numFmtId="0" fontId="17" fillId="9" borderId="2" xfId="0" applyFont="1" applyFill="1" applyBorder="1" applyAlignment="1">
      <alignment horizontal="center"/>
    </xf>
    <xf numFmtId="0" fontId="12" fillId="10" borderId="2" xfId="0" applyFont="1" applyFill="1" applyBorder="1"/>
    <xf numFmtId="49" fontId="12" fillId="10" borderId="2" xfId="0" applyNumberFormat="1" applyFont="1" applyFill="1" applyBorder="1" applyAlignment="1">
      <alignment horizontal="center"/>
    </xf>
    <xf numFmtId="0" fontId="15" fillId="10" borderId="2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/>
    </xf>
    <xf numFmtId="0" fontId="32" fillId="10" borderId="2" xfId="0" applyFont="1" applyFill="1" applyBorder="1" applyAlignment="1">
      <alignment horizontal="left" wrapText="1"/>
    </xf>
    <xf numFmtId="0" fontId="12" fillId="5" borderId="2" xfId="0" applyFont="1" applyFill="1" applyBorder="1"/>
    <xf numFmtId="0" fontId="16" fillId="2" borderId="2" xfId="0" applyFont="1" applyFill="1" applyBorder="1" applyAlignment="1">
      <alignment horizontal="left" vertical="center" wrapText="1"/>
    </xf>
    <xf numFmtId="4" fontId="31" fillId="5" borderId="2" xfId="0" applyNumberFormat="1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 wrapText="1"/>
    </xf>
    <xf numFmtId="4" fontId="31" fillId="5" borderId="7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/>
    </xf>
    <xf numFmtId="2" fontId="0" fillId="6" borderId="2" xfId="0" applyNumberFormat="1" applyFill="1" applyBorder="1"/>
    <xf numFmtId="0" fontId="38" fillId="6" borderId="2" xfId="0" applyFont="1" applyFill="1" applyBorder="1" applyAlignment="1">
      <alignment horizontal="left" vertical="top" wrapText="1"/>
    </xf>
    <xf numFmtId="0" fontId="0" fillId="6" borderId="2" xfId="0" applyFill="1" applyBorder="1"/>
    <xf numFmtId="0" fontId="0" fillId="6" borderId="0" xfId="0" applyFill="1"/>
    <xf numFmtId="0" fontId="12" fillId="11" borderId="2" xfId="0" applyFont="1" applyFill="1" applyBorder="1"/>
    <xf numFmtId="0" fontId="7" fillId="6" borderId="2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left" vertical="top" wrapText="1"/>
    </xf>
    <xf numFmtId="0" fontId="40" fillId="0" borderId="2" xfId="0" applyNumberFormat="1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center"/>
    </xf>
    <xf numFmtId="0" fontId="5" fillId="5" borderId="2" xfId="0" applyFont="1" applyFill="1" applyBorder="1" applyAlignment="1">
      <alignment horizontal="center" wrapText="1"/>
    </xf>
    <xf numFmtId="0" fontId="40" fillId="0" borderId="5" xfId="0" applyFont="1" applyBorder="1" applyAlignment="1">
      <alignment horizontal="left" vertical="top" wrapText="1"/>
    </xf>
    <xf numFmtId="49" fontId="17" fillId="6" borderId="2" xfId="0" applyNumberFormat="1" applyFont="1" applyFill="1" applyBorder="1" applyAlignment="1">
      <alignment horizontal="center"/>
    </xf>
    <xf numFmtId="4" fontId="31" fillId="0" borderId="2" xfId="0" applyNumberFormat="1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/>
    </xf>
    <xf numFmtId="0" fontId="24" fillId="0" borderId="2" xfId="0" applyFont="1" applyBorder="1" applyAlignment="1">
      <alignment horizontal="left" vertical="top" wrapText="1"/>
    </xf>
    <xf numFmtId="0" fontId="31" fillId="5" borderId="5" xfId="0" applyFont="1" applyFill="1" applyBorder="1" applyAlignment="1">
      <alignment horizontal="left" vertical="center" wrapText="1"/>
    </xf>
    <xf numFmtId="166" fontId="40" fillId="0" borderId="2" xfId="1" applyNumberFormat="1" applyFont="1" applyFill="1" applyBorder="1" applyAlignment="1">
      <alignment vertical="top" wrapText="1"/>
    </xf>
    <xf numFmtId="166" fontId="40" fillId="5" borderId="2" xfId="1" applyNumberFormat="1" applyFont="1" applyFill="1" applyBorder="1" applyAlignment="1">
      <alignment vertical="top" wrapText="1"/>
    </xf>
    <xf numFmtId="0" fontId="11" fillId="5" borderId="2" xfId="0" applyFont="1" applyFill="1" applyBorder="1" applyAlignment="1">
      <alignment horizontal="center"/>
    </xf>
    <xf numFmtId="0" fontId="45" fillId="0" borderId="2" xfId="0" applyFont="1" applyBorder="1" applyAlignment="1">
      <alignment horizontal="left" vertical="top" wrapText="1"/>
    </xf>
    <xf numFmtId="4" fontId="32" fillId="5" borderId="2" xfId="0" applyNumberFormat="1" applyFont="1" applyFill="1" applyBorder="1" applyAlignment="1">
      <alignment horizontal="center" vertical="center" wrapText="1"/>
    </xf>
    <xf numFmtId="4" fontId="33" fillId="5" borderId="2" xfId="0" applyNumberFormat="1" applyFont="1" applyFill="1" applyBorder="1" applyAlignment="1">
      <alignment horizontal="center" vertical="center"/>
    </xf>
    <xf numFmtId="2" fontId="33" fillId="5" borderId="2" xfId="0" applyNumberFormat="1" applyFont="1" applyFill="1" applyBorder="1" applyAlignment="1">
      <alignment horizontal="center" vertical="center"/>
    </xf>
    <xf numFmtId="4" fontId="33" fillId="0" borderId="2" xfId="0" applyNumberFormat="1" applyFont="1" applyBorder="1" applyAlignment="1">
      <alignment horizontal="center" vertical="center"/>
    </xf>
    <xf numFmtId="4" fontId="33" fillId="2" borderId="2" xfId="0" applyNumberFormat="1" applyFont="1" applyFill="1" applyBorder="1" applyAlignment="1">
      <alignment horizontal="center" vertical="center"/>
    </xf>
    <xf numFmtId="2" fontId="33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32" fillId="9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4" fontId="33" fillId="0" borderId="2" xfId="0" applyNumberFormat="1" applyFont="1" applyFill="1" applyBorder="1" applyAlignment="1">
      <alignment horizontal="center" vertical="center"/>
    </xf>
    <xf numFmtId="4" fontId="32" fillId="10" borderId="2" xfId="0" applyNumberFormat="1" applyFont="1" applyFill="1" applyBorder="1" applyAlignment="1">
      <alignment horizontal="center" vertical="center"/>
    </xf>
    <xf numFmtId="4" fontId="32" fillId="9" borderId="2" xfId="0" applyNumberFormat="1" applyFont="1" applyFill="1" applyBorder="1" applyAlignment="1">
      <alignment horizontal="center" vertical="center"/>
    </xf>
    <xf numFmtId="4" fontId="32" fillId="3" borderId="2" xfId="0" applyNumberFormat="1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center" vertical="center"/>
    </xf>
    <xf numFmtId="4" fontId="31" fillId="0" borderId="2" xfId="0" applyNumberFormat="1" applyFont="1" applyFill="1" applyBorder="1" applyAlignment="1">
      <alignment horizontal="center" vertical="center"/>
    </xf>
    <xf numFmtId="4" fontId="32" fillId="0" borderId="2" xfId="0" applyNumberFormat="1" applyFont="1" applyFill="1" applyBorder="1" applyAlignment="1">
      <alignment horizontal="center" vertical="center"/>
    </xf>
    <xf numFmtId="4" fontId="32" fillId="6" borderId="2" xfId="0" applyNumberFormat="1" applyFont="1" applyFill="1" applyBorder="1" applyAlignment="1">
      <alignment horizontal="center" vertical="center"/>
    </xf>
    <xf numFmtId="4" fontId="31" fillId="2" borderId="2" xfId="0" applyNumberFormat="1" applyFont="1" applyFill="1" applyBorder="1" applyAlignment="1">
      <alignment horizontal="center" vertical="center"/>
    </xf>
    <xf numFmtId="4" fontId="11" fillId="2" borderId="2" xfId="0" applyNumberFormat="1" applyFont="1" applyFill="1" applyBorder="1" applyAlignment="1">
      <alignment horizontal="center" vertical="center"/>
    </xf>
    <xf numFmtId="4" fontId="11" fillId="0" borderId="2" xfId="0" applyNumberFormat="1" applyFont="1" applyBorder="1" applyAlignment="1">
      <alignment horizontal="center" vertical="center"/>
    </xf>
    <xf numFmtId="4" fontId="31" fillId="6" borderId="2" xfId="0" applyNumberFormat="1" applyFont="1" applyFill="1" applyBorder="1" applyAlignment="1">
      <alignment horizontal="center" vertical="center"/>
    </xf>
    <xf numFmtId="4" fontId="47" fillId="0" borderId="2" xfId="0" applyNumberFormat="1" applyFont="1" applyFill="1" applyBorder="1" applyAlignment="1">
      <alignment horizontal="center" vertical="center"/>
    </xf>
    <xf numFmtId="4" fontId="31" fillId="5" borderId="2" xfId="0" applyNumberFormat="1" applyFont="1" applyFill="1" applyBorder="1" applyAlignment="1">
      <alignment horizontal="center" vertical="center"/>
    </xf>
    <xf numFmtId="4" fontId="32" fillId="5" borderId="2" xfId="0" applyNumberFormat="1" applyFont="1" applyFill="1" applyBorder="1" applyAlignment="1">
      <alignment horizontal="center" vertical="center"/>
    </xf>
    <xf numFmtId="4" fontId="32" fillId="7" borderId="2" xfId="0" applyNumberFormat="1" applyFont="1" applyFill="1" applyBorder="1" applyAlignment="1">
      <alignment horizontal="center" vertical="center"/>
    </xf>
    <xf numFmtId="4" fontId="8" fillId="6" borderId="2" xfId="0" applyNumberFormat="1" applyFont="1" applyFill="1" applyBorder="1" applyAlignment="1">
      <alignment horizontal="center" vertical="center"/>
    </xf>
    <xf numFmtId="4" fontId="44" fillId="11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4" fontId="47" fillId="0" borderId="2" xfId="0" applyNumberFormat="1" applyFont="1" applyBorder="1" applyAlignment="1">
      <alignment horizontal="center" vertical="center"/>
    </xf>
    <xf numFmtId="4" fontId="32" fillId="8" borderId="2" xfId="0" applyNumberFormat="1" applyFont="1" applyFill="1" applyBorder="1" applyAlignment="1">
      <alignment horizontal="center" vertical="center"/>
    </xf>
    <xf numFmtId="166" fontId="40" fillId="6" borderId="2" xfId="1" applyNumberFormat="1" applyFont="1" applyFill="1" applyBorder="1" applyAlignment="1">
      <alignment vertical="top" wrapText="1"/>
    </xf>
    <xf numFmtId="166" fontId="44" fillId="6" borderId="2" xfId="1" applyNumberFormat="1" applyFont="1" applyFill="1" applyBorder="1" applyAlignment="1">
      <alignment vertical="top" wrapText="1"/>
    </xf>
    <xf numFmtId="4" fontId="40" fillId="0" borderId="2" xfId="0" applyNumberFormat="1" applyFont="1" applyFill="1" applyBorder="1" applyAlignment="1">
      <alignment horizontal="center" vertical="center" wrapText="1"/>
    </xf>
    <xf numFmtId="0" fontId="30" fillId="11" borderId="2" xfId="0" applyFont="1" applyFill="1" applyBorder="1" applyAlignment="1">
      <alignment horizontal="left" vertical="center" wrapText="1"/>
    </xf>
    <xf numFmtId="4" fontId="33" fillId="6" borderId="2" xfId="0" applyNumberFormat="1" applyFont="1" applyFill="1" applyBorder="1" applyAlignment="1">
      <alignment horizontal="center" vertical="center"/>
    </xf>
    <xf numFmtId="0" fontId="32" fillId="9" borderId="2" xfId="0" applyFont="1" applyFill="1" applyBorder="1" applyAlignment="1">
      <alignment horizontal="center" vertical="center" wrapText="1"/>
    </xf>
    <xf numFmtId="0" fontId="32" fillId="9" borderId="2" xfId="0" applyFont="1" applyFill="1" applyBorder="1" applyAlignment="1">
      <alignment horizontal="center" wrapText="1"/>
    </xf>
    <xf numFmtId="49" fontId="32" fillId="9" borderId="2" xfId="0" applyNumberFormat="1" applyFont="1" applyFill="1" applyBorder="1" applyAlignment="1">
      <alignment horizontal="left" wrapText="1"/>
    </xf>
    <xf numFmtId="49" fontId="37" fillId="0" borderId="2" xfId="0" applyNumberFormat="1" applyFont="1" applyBorder="1" applyAlignment="1">
      <alignment horizontal="center" vertical="top" wrapText="1"/>
    </xf>
    <xf numFmtId="49" fontId="43" fillId="6" borderId="2" xfId="0" applyNumberFormat="1" applyFont="1" applyFill="1" applyBorder="1" applyAlignment="1">
      <alignment horizontal="center" vertical="top" wrapText="1"/>
    </xf>
    <xf numFmtId="0" fontId="31" fillId="2" borderId="2" xfId="0" applyFont="1" applyFill="1" applyBorder="1" applyAlignment="1">
      <alignment horizontal="left" vertical="center" wrapText="1"/>
    </xf>
    <xf numFmtId="49" fontId="6" fillId="6" borderId="2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24" fillId="0" borderId="0" xfId="0" applyFont="1"/>
    <xf numFmtId="0" fontId="0" fillId="3" borderId="2" xfId="0" applyFill="1" applyBorder="1" applyAlignment="1">
      <alignment horizontal="center" vertical="center"/>
    </xf>
    <xf numFmtId="0" fontId="40" fillId="0" borderId="2" xfId="0" applyFont="1" applyBorder="1" applyAlignment="1">
      <alignment wrapText="1"/>
    </xf>
    <xf numFmtId="0" fontId="50" fillId="2" borderId="2" xfId="0" applyFont="1" applyFill="1" applyBorder="1" applyAlignment="1">
      <alignment horizontal="left" vertical="center" wrapText="1"/>
    </xf>
    <xf numFmtId="0" fontId="40" fillId="6" borderId="2" xfId="0" applyFont="1" applyFill="1" applyBorder="1" applyAlignment="1">
      <alignment wrapText="1"/>
    </xf>
    <xf numFmtId="166" fontId="37" fillId="6" borderId="2" xfId="1" applyNumberFormat="1" applyFont="1" applyFill="1" applyBorder="1" applyAlignment="1">
      <alignment vertical="top" wrapText="1"/>
    </xf>
    <xf numFmtId="166" fontId="38" fillId="0" borderId="2" xfId="1" applyNumberFormat="1" applyFont="1" applyFill="1" applyBorder="1" applyAlignment="1">
      <alignment vertical="center" wrapText="1"/>
    </xf>
    <xf numFmtId="0" fontId="51" fillId="6" borderId="2" xfId="0" applyFont="1" applyFill="1" applyBorder="1" applyAlignment="1">
      <alignment wrapText="1"/>
    </xf>
    <xf numFmtId="0" fontId="49" fillId="6" borderId="2" xfId="0" applyFont="1" applyFill="1" applyBorder="1"/>
    <xf numFmtId="0" fontId="40" fillId="0" borderId="2" xfId="0" applyFont="1" applyBorder="1"/>
    <xf numFmtId="4" fontId="7" fillId="6" borderId="2" xfId="0" applyNumberFormat="1" applyFont="1" applyFill="1" applyBorder="1" applyAlignment="1">
      <alignment horizontal="center" vertical="center"/>
    </xf>
    <xf numFmtId="0" fontId="49" fillId="6" borderId="2" xfId="0" applyFont="1" applyFill="1" applyBorder="1" applyAlignment="1">
      <alignment wrapText="1"/>
    </xf>
    <xf numFmtId="0" fontId="49" fillId="11" borderId="2" xfId="0" applyFont="1" applyFill="1" applyBorder="1"/>
    <xf numFmtId="0" fontId="31" fillId="0" borderId="2" xfId="0" applyFont="1" applyFill="1" applyBorder="1" applyAlignment="1">
      <alignment wrapText="1"/>
    </xf>
    <xf numFmtId="0" fontId="31" fillId="0" borderId="2" xfId="0" applyFont="1" applyBorder="1" applyAlignment="1">
      <alignment wrapText="1"/>
    </xf>
    <xf numFmtId="0" fontId="50" fillId="0" borderId="2" xfId="0" applyFont="1" applyBorder="1" applyAlignment="1">
      <alignment horizontal="left" vertical="top" wrapText="1" indent="1"/>
    </xf>
    <xf numFmtId="0" fontId="31" fillId="0" borderId="2" xfId="0" applyFont="1" applyBorder="1" applyAlignment="1">
      <alignment horizontal="left" vertical="top" wrapText="1" indent="1"/>
    </xf>
    <xf numFmtId="0" fontId="50" fillId="6" borderId="2" xfId="0" applyFont="1" applyFill="1" applyBorder="1" applyAlignment="1">
      <alignment horizontal="left" vertical="top" wrapText="1" indent="1"/>
    </xf>
    <xf numFmtId="166" fontId="49" fillId="6" borderId="5" xfId="1" applyNumberFormat="1" applyFont="1" applyFill="1" applyBorder="1" applyAlignment="1">
      <alignment vertical="top" wrapText="1"/>
    </xf>
    <xf numFmtId="0" fontId="37" fillId="11" borderId="2" xfId="0" applyFont="1" applyFill="1" applyBorder="1" applyAlignment="1">
      <alignment wrapText="1"/>
    </xf>
    <xf numFmtId="4" fontId="32" fillId="11" borderId="2" xfId="0" applyNumberFormat="1" applyFont="1" applyFill="1" applyBorder="1" applyAlignment="1">
      <alignment horizontal="center" vertical="center"/>
    </xf>
    <xf numFmtId="49" fontId="6" fillId="6" borderId="2" xfId="0" applyNumberFormat="1" applyFont="1" applyFill="1" applyBorder="1" applyAlignment="1">
      <alignment horizontal="left" vertical="center" wrapText="1"/>
    </xf>
    <xf numFmtId="0" fontId="50" fillId="6" borderId="2" xfId="0" applyFont="1" applyFill="1" applyBorder="1" applyAlignment="1">
      <alignment wrapText="1"/>
    </xf>
    <xf numFmtId="0" fontId="54" fillId="6" borderId="2" xfId="0" applyFont="1" applyFill="1" applyBorder="1" applyAlignment="1">
      <alignment wrapText="1"/>
    </xf>
    <xf numFmtId="0" fontId="55" fillId="0" borderId="2" xfId="0" applyFont="1" applyBorder="1" applyAlignment="1">
      <alignment wrapText="1"/>
    </xf>
    <xf numFmtId="0" fontId="55" fillId="0" borderId="2" xfId="0" applyFont="1" applyFill="1" applyBorder="1" applyAlignment="1">
      <alignment wrapText="1"/>
    </xf>
    <xf numFmtId="0" fontId="54" fillId="6" borderId="2" xfId="0" applyFont="1" applyFill="1" applyBorder="1"/>
    <xf numFmtId="0" fontId="40" fillId="0" borderId="2" xfId="0" applyFont="1" applyFill="1" applyBorder="1" applyAlignment="1">
      <alignment horizontal="left" vertical="center" wrapText="1"/>
    </xf>
    <xf numFmtId="0" fontId="56" fillId="6" borderId="2" xfId="0" applyFont="1" applyFill="1" applyBorder="1" applyAlignment="1">
      <alignment wrapText="1"/>
    </xf>
    <xf numFmtId="0" fontId="50" fillId="6" borderId="2" xfId="0" applyFont="1" applyFill="1" applyBorder="1" applyAlignment="1">
      <alignment horizontal="left" vertical="center" wrapText="1"/>
    </xf>
    <xf numFmtId="0" fontId="31" fillId="5" borderId="2" xfId="0" applyFont="1" applyFill="1" applyBorder="1" applyAlignment="1">
      <alignment horizontal="left" vertical="center" wrapText="1"/>
    </xf>
    <xf numFmtId="0" fontId="23" fillId="6" borderId="2" xfId="0" applyFont="1" applyFill="1" applyBorder="1" applyAlignment="1">
      <alignment horizontal="left" vertical="center" wrapText="1"/>
    </xf>
    <xf numFmtId="166" fontId="49" fillId="6" borderId="2" xfId="1" applyNumberFormat="1" applyFont="1" applyFill="1" applyBorder="1" applyAlignment="1">
      <alignment vertical="top" wrapText="1"/>
    </xf>
    <xf numFmtId="49" fontId="8" fillId="6" borderId="2" xfId="0" applyNumberFormat="1" applyFont="1" applyFill="1" applyBorder="1" applyAlignment="1">
      <alignment horizontal="center" vertical="center" wrapText="1"/>
    </xf>
    <xf numFmtId="49" fontId="9" fillId="5" borderId="2" xfId="0" applyNumberFormat="1" applyFont="1" applyFill="1" applyBorder="1" applyAlignment="1">
      <alignment horizontal="center" vertical="center" wrapText="1"/>
    </xf>
    <xf numFmtId="0" fontId="49" fillId="6" borderId="5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57" fillId="0" borderId="2" xfId="0" applyFont="1" applyBorder="1" applyAlignment="1">
      <alignment horizontal="center" vertical="center" textRotation="90" wrapText="1"/>
    </xf>
    <xf numFmtId="0" fontId="0" fillId="0" borderId="2" xfId="0" applyBorder="1" applyAlignment="1">
      <alignment horizontal="center" wrapText="1"/>
    </xf>
    <xf numFmtId="49" fontId="0" fillId="0" borderId="2" xfId="0" applyNumberFormat="1" applyBorder="1" applyAlignment="1">
      <alignment horizontal="center" wrapText="1"/>
    </xf>
    <xf numFmtId="0" fontId="43" fillId="6" borderId="2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left" vertical="center" wrapText="1"/>
    </xf>
    <xf numFmtId="0" fontId="58" fillId="0" borderId="2" xfId="0" applyFont="1" applyFill="1" applyBorder="1" applyAlignment="1">
      <alignment wrapText="1"/>
    </xf>
    <xf numFmtId="0" fontId="37" fillId="6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49" fillId="6" borderId="2" xfId="0" applyFont="1" applyFill="1" applyBorder="1" applyAlignment="1">
      <alignment horizontal="left" vertical="top" wrapText="1"/>
    </xf>
    <xf numFmtId="0" fontId="21" fillId="6" borderId="2" xfId="0" applyFont="1" applyFill="1" applyBorder="1" applyAlignment="1">
      <alignment horizontal="left" vertical="center" wrapText="1"/>
    </xf>
    <xf numFmtId="0" fontId="59" fillId="6" borderId="2" xfId="0" applyFont="1" applyFill="1" applyBorder="1" applyAlignment="1">
      <alignment wrapText="1"/>
    </xf>
    <xf numFmtId="0" fontId="58" fillId="0" borderId="2" xfId="0" applyFont="1" applyBorder="1" applyAlignment="1">
      <alignment vertical="top" wrapText="1"/>
    </xf>
    <xf numFmtId="0" fontId="50" fillId="0" borderId="2" xfId="0" applyFont="1" applyFill="1" applyBorder="1" applyAlignment="1">
      <alignment wrapText="1"/>
    </xf>
    <xf numFmtId="0" fontId="15" fillId="0" borderId="2" xfId="0" applyFont="1" applyFill="1" applyBorder="1" applyAlignment="1">
      <alignment vertical="center" wrapText="1"/>
    </xf>
    <xf numFmtId="0" fontId="38" fillId="0" borderId="2" xfId="0" applyFont="1" applyBorder="1" applyAlignment="1">
      <alignment horizontal="left" vertical="top" wrapText="1"/>
    </xf>
    <xf numFmtId="0" fontId="40" fillId="0" borderId="5" xfId="0" applyFont="1" applyFill="1" applyBorder="1" applyAlignment="1">
      <alignment horizontal="left" vertical="top" wrapText="1"/>
    </xf>
    <xf numFmtId="0" fontId="31" fillId="0" borderId="2" xfId="0" applyFont="1" applyFill="1" applyBorder="1" applyAlignment="1">
      <alignment vertical="top" wrapText="1"/>
    </xf>
    <xf numFmtId="0" fontId="59" fillId="6" borderId="2" xfId="0" applyFont="1" applyFill="1" applyBorder="1" applyAlignment="1">
      <alignment horizontal="center" wrapText="1"/>
    </xf>
    <xf numFmtId="0" fontId="55" fillId="0" borderId="5" xfId="0" applyFont="1" applyBorder="1" applyAlignment="1">
      <alignment wrapText="1"/>
    </xf>
    <xf numFmtId="0" fontId="44" fillId="11" borderId="2" xfId="0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vertical="center" wrapText="1"/>
    </xf>
    <xf numFmtId="49" fontId="17" fillId="8" borderId="2" xfId="0" applyNumberFormat="1" applyFont="1" applyFill="1" applyBorder="1" applyAlignment="1">
      <alignment horizontal="center"/>
    </xf>
    <xf numFmtId="0" fontId="6" fillId="8" borderId="2" xfId="0" applyFont="1" applyFill="1" applyBorder="1" applyAlignment="1">
      <alignment horizontal="center" wrapText="1"/>
    </xf>
    <xf numFmtId="0" fontId="60" fillId="8" borderId="2" xfId="0" applyFont="1" applyFill="1" applyBorder="1" applyAlignment="1">
      <alignment horizontal="left" wrapText="1"/>
    </xf>
    <xf numFmtId="0" fontId="60" fillId="10" borderId="2" xfId="0" applyFont="1" applyFill="1" applyBorder="1" applyAlignment="1">
      <alignment horizontal="left" wrapText="1"/>
    </xf>
    <xf numFmtId="2" fontId="8" fillId="2" borderId="2" xfId="0" applyNumberFormat="1" applyFont="1" applyFill="1" applyBorder="1"/>
    <xf numFmtId="4" fontId="32" fillId="8" borderId="2" xfId="0" applyNumberFormat="1" applyFont="1" applyFill="1" applyBorder="1" applyAlignment="1">
      <alignment horizontal="center"/>
    </xf>
    <xf numFmtId="4" fontId="32" fillId="2" borderId="2" xfId="0" applyNumberFormat="1" applyFont="1" applyFill="1" applyBorder="1" applyAlignment="1">
      <alignment horizontal="center"/>
    </xf>
    <xf numFmtId="4" fontId="31" fillId="2" borderId="2" xfId="0" applyNumberFormat="1" applyFont="1" applyFill="1" applyBorder="1" applyAlignment="1">
      <alignment horizontal="center"/>
    </xf>
    <xf numFmtId="4" fontId="32" fillId="2" borderId="2" xfId="0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vertical="center" wrapText="1"/>
    </xf>
    <xf numFmtId="4" fontId="55" fillId="0" borderId="2" xfId="0" applyNumberFormat="1" applyFont="1" applyFill="1" applyBorder="1" applyAlignment="1">
      <alignment horizontal="center" vertical="center"/>
    </xf>
    <xf numFmtId="0" fontId="37" fillId="6" borderId="2" xfId="0" applyFont="1" applyFill="1" applyBorder="1" applyAlignment="1">
      <alignment horizontal="left" vertical="center" wrapText="1"/>
    </xf>
    <xf numFmtId="0" fontId="31" fillId="0" borderId="2" xfId="0" applyNumberFormat="1" applyFont="1" applyFill="1" applyBorder="1" applyAlignment="1">
      <alignment wrapText="1"/>
    </xf>
    <xf numFmtId="0" fontId="61" fillId="6" borderId="2" xfId="0" applyFont="1" applyFill="1" applyBorder="1"/>
    <xf numFmtId="49" fontId="38" fillId="0" borderId="2" xfId="0" applyNumberFormat="1" applyFont="1" applyFill="1" applyBorder="1" applyAlignment="1">
      <alignment horizontal="center" wrapText="1"/>
    </xf>
    <xf numFmtId="0" fontId="62" fillId="0" borderId="2" xfId="0" applyFont="1" applyFill="1" applyBorder="1" applyAlignment="1">
      <alignment horizontal="center"/>
    </xf>
    <xf numFmtId="0" fontId="55" fillId="0" borderId="2" xfId="0" applyFont="1" applyBorder="1" applyAlignment="1">
      <alignment vertical="center"/>
    </xf>
    <xf numFmtId="4" fontId="44" fillId="6" borderId="2" xfId="0" applyNumberFormat="1" applyFont="1" applyFill="1" applyBorder="1" applyAlignment="1">
      <alignment horizontal="center" vertical="center" wrapText="1"/>
    </xf>
    <xf numFmtId="4" fontId="40" fillId="0" borderId="2" xfId="0" applyNumberFormat="1" applyFont="1" applyBorder="1" applyAlignment="1">
      <alignment horizontal="center" vertical="center" wrapText="1"/>
    </xf>
    <xf numFmtId="0" fontId="55" fillId="0" borderId="2" xfId="0" applyFont="1" applyFill="1" applyBorder="1" applyAlignment="1">
      <alignment vertical="center" wrapText="1"/>
    </xf>
    <xf numFmtId="0" fontId="61" fillId="6" borderId="0" xfId="0" applyFont="1" applyFill="1"/>
    <xf numFmtId="0" fontId="64" fillId="6" borderId="2" xfId="0" applyFont="1" applyFill="1" applyBorder="1"/>
    <xf numFmtId="0" fontId="65" fillId="6" borderId="2" xfId="0" applyFont="1" applyFill="1" applyBorder="1" applyAlignment="1">
      <alignment wrapText="1"/>
    </xf>
    <xf numFmtId="0" fontId="51" fillId="6" borderId="2" xfId="0" applyFont="1" applyFill="1" applyBorder="1" applyAlignment="1">
      <alignment horizontal="left" vertical="top" wrapText="1"/>
    </xf>
    <xf numFmtId="2" fontId="0" fillId="5" borderId="2" xfId="0" applyNumberFormat="1" applyFill="1" applyBorder="1"/>
    <xf numFmtId="0" fontId="0" fillId="5" borderId="2" xfId="0" applyFill="1" applyBorder="1"/>
    <xf numFmtId="0" fontId="0" fillId="5" borderId="0" xfId="0" applyFill="1"/>
    <xf numFmtId="0" fontId="0" fillId="6" borderId="2" xfId="0" applyFill="1" applyBorder="1" applyAlignment="1">
      <alignment wrapText="1"/>
    </xf>
    <xf numFmtId="49" fontId="26" fillId="5" borderId="2" xfId="0" applyNumberFormat="1" applyFont="1" applyFill="1" applyBorder="1" applyAlignment="1">
      <alignment horizontal="center"/>
    </xf>
    <xf numFmtId="0" fontId="63" fillId="6" borderId="2" xfId="0" applyFont="1" applyFill="1" applyBorder="1"/>
    <xf numFmtId="166" fontId="40" fillId="0" borderId="2" xfId="1" applyNumberFormat="1" applyFont="1" applyFill="1" applyBorder="1" applyAlignment="1">
      <alignment horizontal="left" vertical="center" wrapText="1"/>
    </xf>
    <xf numFmtId="166" fontId="53" fillId="6" borderId="2" xfId="1" applyNumberFormat="1" applyFont="1" applyFill="1" applyBorder="1" applyAlignment="1">
      <alignment horizontal="left" vertical="center" wrapText="1"/>
    </xf>
    <xf numFmtId="49" fontId="32" fillId="9" borderId="2" xfId="0" applyNumberFormat="1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vertical="center" wrapText="1"/>
    </xf>
    <xf numFmtId="0" fontId="37" fillId="6" borderId="2" xfId="0" applyFont="1" applyFill="1" applyBorder="1" applyAlignment="1">
      <alignment horizontal="left" wrapText="1"/>
    </xf>
    <xf numFmtId="49" fontId="43" fillId="6" borderId="2" xfId="0" applyNumberFormat="1" applyFont="1" applyFill="1" applyBorder="1" applyAlignment="1">
      <alignment horizontal="center" vertical="center" wrapText="1"/>
    </xf>
    <xf numFmtId="49" fontId="38" fillId="0" borderId="2" xfId="0" applyNumberFormat="1" applyFont="1" applyBorder="1" applyAlignment="1">
      <alignment horizontal="center" vertical="center" wrapText="1"/>
    </xf>
    <xf numFmtId="0" fontId="37" fillId="6" borderId="2" xfId="0" applyFont="1" applyFill="1" applyBorder="1" applyAlignment="1">
      <alignment wrapText="1"/>
    </xf>
    <xf numFmtId="4" fontId="31" fillId="0" borderId="2" xfId="0" applyNumberFormat="1" applyFont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center" vertical="center"/>
    </xf>
    <xf numFmtId="4" fontId="27" fillId="5" borderId="2" xfId="0" applyNumberFormat="1" applyFont="1" applyFill="1" applyBorder="1" applyAlignment="1">
      <alignment horizontal="center" vertical="center"/>
    </xf>
    <xf numFmtId="4" fontId="12" fillId="5" borderId="2" xfId="0" applyNumberFormat="1" applyFont="1" applyFill="1" applyBorder="1" applyAlignment="1">
      <alignment horizontal="center" vertical="center"/>
    </xf>
    <xf numFmtId="4" fontId="12" fillId="2" borderId="2" xfId="0" applyNumberFormat="1" applyFont="1" applyFill="1" applyBorder="1" applyAlignment="1">
      <alignment horizontal="center" vertical="center"/>
    </xf>
    <xf numFmtId="4" fontId="0" fillId="0" borderId="0" xfId="0" applyNumberFormat="1"/>
    <xf numFmtId="4" fontId="46" fillId="5" borderId="2" xfId="0" applyNumberFormat="1" applyFont="1" applyFill="1" applyBorder="1" applyAlignment="1">
      <alignment horizontal="center" vertical="center"/>
    </xf>
    <xf numFmtId="4" fontId="25" fillId="0" borderId="2" xfId="0" applyNumberFormat="1" applyFont="1" applyFill="1" applyBorder="1" applyAlignment="1">
      <alignment horizontal="center" vertical="center"/>
    </xf>
    <xf numFmtId="4" fontId="20" fillId="0" borderId="2" xfId="0" applyNumberFormat="1" applyFont="1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4" fontId="33" fillId="0" borderId="0" xfId="0" applyNumberFormat="1" applyFont="1" applyFill="1" applyAlignment="1">
      <alignment horizontal="center" vertical="center"/>
    </xf>
    <xf numFmtId="4" fontId="27" fillId="0" borderId="2" xfId="0" applyNumberFormat="1" applyFont="1" applyFill="1" applyBorder="1" applyAlignment="1">
      <alignment horizontal="center" vertical="center"/>
    </xf>
    <xf numFmtId="4" fontId="48" fillId="0" borderId="2" xfId="0" applyNumberFormat="1" applyFont="1" applyFill="1" applyBorder="1" applyAlignment="1">
      <alignment horizontal="center" vertical="center"/>
    </xf>
    <xf numFmtId="4" fontId="28" fillId="5" borderId="2" xfId="0" applyNumberFormat="1" applyFont="1" applyFill="1" applyBorder="1" applyAlignment="1">
      <alignment horizontal="center" vertical="center"/>
    </xf>
    <xf numFmtId="4" fontId="20" fillId="0" borderId="2" xfId="0" applyNumberFormat="1" applyFon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33" fillId="0" borderId="0" xfId="0" applyNumberFormat="1" applyFont="1" applyAlignment="1">
      <alignment horizontal="center" vertical="center"/>
    </xf>
    <xf numFmtId="4" fontId="29" fillId="0" borderId="2" xfId="0" applyNumberFormat="1" applyFont="1" applyFill="1" applyBorder="1" applyAlignment="1">
      <alignment horizontal="center" vertical="center"/>
    </xf>
    <xf numFmtId="4" fontId="11" fillId="6" borderId="2" xfId="0" applyNumberFormat="1" applyFont="1" applyFill="1" applyBorder="1" applyAlignment="1">
      <alignment horizontal="center" vertical="center"/>
    </xf>
    <xf numFmtId="4" fontId="29" fillId="6" borderId="2" xfId="0" applyNumberFormat="1" applyFont="1" applyFill="1" applyBorder="1" applyAlignment="1">
      <alignment horizontal="center" vertical="center"/>
    </xf>
    <xf numFmtId="4" fontId="20" fillId="6" borderId="2" xfId="0" applyNumberFormat="1" applyFont="1" applyFill="1" applyBorder="1" applyAlignment="1">
      <alignment horizontal="center" vertical="center"/>
    </xf>
    <xf numFmtId="4" fontId="0" fillId="6" borderId="2" xfId="0" applyNumberFormat="1" applyFill="1" applyBorder="1" applyAlignment="1">
      <alignment horizontal="center" vertical="center"/>
    </xf>
    <xf numFmtId="4" fontId="28" fillId="0" borderId="2" xfId="0" applyNumberFormat="1" applyFont="1" applyFill="1" applyBorder="1" applyAlignment="1">
      <alignment horizontal="center" vertical="center"/>
    </xf>
    <xf numFmtId="4" fontId="28" fillId="0" borderId="2" xfId="0" applyNumberFormat="1" applyFont="1" applyBorder="1" applyAlignment="1">
      <alignment horizontal="center" vertical="center"/>
    </xf>
    <xf numFmtId="4" fontId="47" fillId="5" borderId="2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wrapText="1"/>
    </xf>
    <xf numFmtId="0" fontId="7" fillId="6" borderId="2" xfId="0" applyFont="1" applyFill="1" applyBorder="1" applyAlignment="1">
      <alignment horizontal="center" wrapText="1"/>
    </xf>
    <xf numFmtId="0" fontId="8" fillId="6" borderId="2" xfId="0" applyFont="1" applyFill="1" applyBorder="1" applyAlignment="1">
      <alignment horizontal="center"/>
    </xf>
    <xf numFmtId="49" fontId="7" fillId="6" borderId="2" xfId="0" applyNumberFormat="1" applyFont="1" applyFill="1" applyBorder="1" applyAlignment="1">
      <alignment horizontal="center"/>
    </xf>
    <xf numFmtId="49" fontId="66" fillId="6" borderId="2" xfId="0" applyNumberFormat="1" applyFont="1" applyFill="1" applyBorder="1" applyAlignment="1">
      <alignment horizontal="center"/>
    </xf>
    <xf numFmtId="49" fontId="66" fillId="3" borderId="2" xfId="0" applyNumberFormat="1" applyFont="1" applyFill="1" applyBorder="1" applyAlignment="1">
      <alignment horizontal="center" wrapText="1"/>
    </xf>
    <xf numFmtId="49" fontId="43" fillId="6" borderId="2" xfId="0" applyNumberFormat="1" applyFont="1" applyFill="1" applyBorder="1" applyAlignment="1">
      <alignment horizontal="center" wrapText="1"/>
    </xf>
    <xf numFmtId="0" fontId="63" fillId="6" borderId="2" xfId="0" applyNumberFormat="1" applyFont="1" applyFill="1" applyBorder="1" applyAlignment="1">
      <alignment wrapText="1"/>
    </xf>
    <xf numFmtId="4" fontId="32" fillId="12" borderId="2" xfId="0" applyNumberFormat="1" applyFont="1" applyFill="1" applyBorder="1" applyAlignment="1">
      <alignment horizontal="center" vertical="center" wrapText="1"/>
    </xf>
    <xf numFmtId="0" fontId="56" fillId="12" borderId="2" xfId="0" applyFont="1" applyFill="1" applyBorder="1" applyAlignment="1">
      <alignment wrapText="1"/>
    </xf>
    <xf numFmtId="0" fontId="44" fillId="12" borderId="2" xfId="0" applyFont="1" applyFill="1" applyBorder="1" applyAlignment="1">
      <alignment horizontal="center" vertical="center" wrapText="1"/>
    </xf>
    <xf numFmtId="0" fontId="12" fillId="12" borderId="2" xfId="0" applyFont="1" applyFill="1" applyBorder="1"/>
    <xf numFmtId="0" fontId="63" fillId="12" borderId="2" xfId="0" applyFont="1" applyFill="1" applyBorder="1" applyAlignment="1">
      <alignment vertical="center" wrapText="1"/>
    </xf>
    <xf numFmtId="49" fontId="5" fillId="6" borderId="2" xfId="0" applyNumberFormat="1" applyFont="1" applyFill="1" applyBorder="1" applyAlignment="1">
      <alignment horizontal="center" wrapText="1"/>
    </xf>
    <xf numFmtId="0" fontId="63" fillId="6" borderId="2" xfId="0" applyFont="1" applyFill="1" applyBorder="1" applyAlignment="1">
      <alignment vertical="center" wrapText="1"/>
    </xf>
    <xf numFmtId="0" fontId="32" fillId="12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67" fillId="0" borderId="2" xfId="0" applyFont="1" applyFill="1" applyBorder="1" applyAlignment="1">
      <alignment horizontal="left" vertical="center" wrapText="1"/>
    </xf>
    <xf numFmtId="0" fontId="21" fillId="6" borderId="2" xfId="0" applyFont="1" applyFill="1" applyBorder="1" applyAlignment="1">
      <alignment wrapText="1"/>
    </xf>
    <xf numFmtId="0" fontId="5" fillId="6" borderId="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 vertical="center" wrapText="1"/>
    </xf>
    <xf numFmtId="0" fontId="12" fillId="13" borderId="2" xfId="0" applyFont="1" applyFill="1" applyBorder="1"/>
    <xf numFmtId="0" fontId="31" fillId="13" borderId="5" xfId="0" applyFont="1" applyFill="1" applyBorder="1" applyAlignment="1">
      <alignment vertical="center" wrapText="1"/>
    </xf>
    <xf numFmtId="0" fontId="32" fillId="13" borderId="4" xfId="0" applyFont="1" applyFill="1" applyBorder="1" applyAlignment="1">
      <alignment horizontal="center" vertical="center" wrapText="1"/>
    </xf>
    <xf numFmtId="166" fontId="38" fillId="6" borderId="5" xfId="1" applyNumberFormat="1" applyFont="1" applyFill="1" applyBorder="1" applyAlignment="1">
      <alignment vertical="top" wrapText="1"/>
    </xf>
    <xf numFmtId="0" fontId="68" fillId="6" borderId="2" xfId="0" applyFont="1" applyFill="1" applyBorder="1" applyAlignment="1">
      <alignment horizontal="center" vertical="center" wrapText="1"/>
    </xf>
    <xf numFmtId="0" fontId="69" fillId="6" borderId="5" xfId="0" applyFont="1" applyFill="1" applyBorder="1" applyAlignment="1">
      <alignment wrapText="1"/>
    </xf>
    <xf numFmtId="0" fontId="67" fillId="0" borderId="2" xfId="0" applyFont="1" applyBorder="1" applyAlignment="1">
      <alignment horizontal="center" vertical="center" wrapText="1"/>
    </xf>
    <xf numFmtId="4" fontId="32" fillId="13" borderId="2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/>
    </xf>
    <xf numFmtId="167" fontId="6" fillId="6" borderId="11" xfId="0" applyNumberFormat="1" applyFont="1" applyFill="1" applyBorder="1" applyAlignment="1" applyProtection="1">
      <alignment horizontal="center" vertical="center" wrapText="1"/>
      <protection locked="0"/>
    </xf>
    <xf numFmtId="166" fontId="31" fillId="0" borderId="11" xfId="1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67" fillId="0" borderId="2" xfId="0" applyFont="1" applyFill="1" applyBorder="1" applyAlignment="1">
      <alignment horizontal="center" vertical="center" wrapText="1"/>
    </xf>
    <xf numFmtId="0" fontId="67" fillId="0" borderId="2" xfId="0" applyFont="1" applyBorder="1" applyAlignment="1">
      <alignment horizontal="left" vertical="center" wrapText="1"/>
    </xf>
    <xf numFmtId="0" fontId="32" fillId="11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9" fontId="32" fillId="11" borderId="2" xfId="0" applyNumberFormat="1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/>
    </xf>
    <xf numFmtId="49" fontId="8" fillId="9" borderId="2" xfId="0" applyNumberFormat="1" applyFont="1" applyFill="1" applyBorder="1" applyAlignment="1">
      <alignment horizontal="center" vertical="center" wrapText="1"/>
    </xf>
    <xf numFmtId="0" fontId="30" fillId="11" borderId="2" xfId="0" applyFont="1" applyFill="1" applyBorder="1" applyAlignment="1">
      <alignment horizontal="center" vertical="center"/>
    </xf>
    <xf numFmtId="49" fontId="7" fillId="9" borderId="2" xfId="0" applyNumberFormat="1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49" fontId="7" fillId="12" borderId="2" xfId="0" applyNumberFormat="1" applyFont="1" applyFill="1" applyBorder="1" applyAlignment="1">
      <alignment horizontal="center" vertical="center" wrapText="1"/>
    </xf>
    <xf numFmtId="49" fontId="7" fillId="9" borderId="2" xfId="0" applyNumberFormat="1" applyFont="1" applyFill="1" applyBorder="1" applyAlignment="1">
      <alignment horizontal="center" vertical="center" wrapText="1"/>
    </xf>
    <xf numFmtId="0" fontId="55" fillId="6" borderId="2" xfId="0" applyFont="1" applyFill="1" applyBorder="1" applyAlignment="1">
      <alignment wrapText="1"/>
    </xf>
    <xf numFmtId="0" fontId="69" fillId="6" borderId="2" xfId="0" applyFont="1" applyFill="1" applyBorder="1" applyAlignment="1">
      <alignment vertical="center" wrapText="1"/>
    </xf>
    <xf numFmtId="0" fontId="68" fillId="6" borderId="2" xfId="0" applyFont="1" applyFill="1" applyBorder="1" applyAlignment="1">
      <alignment wrapText="1"/>
    </xf>
    <xf numFmtId="166" fontId="31" fillId="0" borderId="11" xfId="1" applyNumberFormat="1" applyFont="1" applyFill="1" applyBorder="1" applyAlignment="1">
      <alignment horizontal="left" vertical="center" wrapText="1"/>
    </xf>
    <xf numFmtId="0" fontId="63" fillId="6" borderId="2" xfId="0" applyFont="1" applyFill="1" applyBorder="1" applyAlignment="1">
      <alignment horizontal="left" wrapText="1"/>
    </xf>
    <xf numFmtId="0" fontId="23" fillId="6" borderId="2" xfId="0" applyFont="1" applyFill="1" applyBorder="1" applyAlignment="1">
      <alignment horizontal="center" vertical="top" wrapText="1"/>
    </xf>
    <xf numFmtId="0" fontId="55" fillId="0" borderId="0" xfId="0" applyFont="1" applyAlignment="1">
      <alignment horizontal="left" wrapText="1"/>
    </xf>
    <xf numFmtId="0" fontId="55" fillId="0" borderId="2" xfId="0" applyFont="1" applyBorder="1" applyAlignment="1">
      <alignment horizontal="left" wrapText="1"/>
    </xf>
    <xf numFmtId="4" fontId="50" fillId="0" borderId="2" xfId="0" applyNumberFormat="1" applyFont="1" applyFill="1" applyBorder="1" applyAlignment="1">
      <alignment horizontal="center" vertical="center" wrapText="1"/>
    </xf>
    <xf numFmtId="0" fontId="42" fillId="0" borderId="3" xfId="0" applyFont="1" applyFill="1" applyBorder="1" applyAlignment="1">
      <alignment horizontal="center" vertical="center" wrapText="1"/>
    </xf>
    <xf numFmtId="0" fontId="42" fillId="0" borderId="4" xfId="0" applyFont="1" applyFill="1" applyBorder="1" applyAlignment="1">
      <alignment horizontal="center" vertical="center" wrapText="1"/>
    </xf>
    <xf numFmtId="0" fontId="41" fillId="0" borderId="3" xfId="0" applyFont="1" applyFill="1" applyBorder="1" applyAlignment="1">
      <alignment horizontal="center" vertical="center" wrapText="1"/>
    </xf>
    <xf numFmtId="0" fontId="41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42" fillId="0" borderId="3" xfId="0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0" fontId="52" fillId="0" borderId="0" xfId="0" applyFont="1" applyAlignment="1">
      <alignment horizontal="center"/>
    </xf>
    <xf numFmtId="0" fontId="52" fillId="0" borderId="0" xfId="0" applyFont="1" applyAlignment="1">
      <alignment horizontal="center" wrapText="1"/>
    </xf>
    <xf numFmtId="0" fontId="12" fillId="0" borderId="7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2">
    <cellStyle name="Звичайний_Додаток _ 3 зм_ни 4575" xfId="1"/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CFDFAF"/>
      <color rgb="FFC9E7A7"/>
      <color rgb="FFD8E5BD"/>
      <color rgb="FF99CC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1884"/>
  <sheetViews>
    <sheetView tabSelected="1" view="pageBreakPreview" topLeftCell="A169" zoomScale="60" zoomScaleNormal="60" workbookViewId="0">
      <selection activeCell="D182" sqref="D182"/>
    </sheetView>
  </sheetViews>
  <sheetFormatPr defaultRowHeight="12.75"/>
  <cols>
    <col min="1" max="1" width="8.7109375" customWidth="1"/>
    <col min="2" max="2" width="15.5703125" customWidth="1"/>
    <col min="3" max="3" width="37.28515625" customWidth="1"/>
    <col min="4" max="4" width="111.7109375" customWidth="1"/>
    <col min="5" max="5" width="28" customWidth="1"/>
    <col min="6" max="6" width="28.5703125" customWidth="1"/>
    <col min="7" max="7" width="29.28515625" hidden="1" customWidth="1"/>
    <col min="8" max="8" width="24.85546875" hidden="1" customWidth="1"/>
    <col min="9" max="9" width="23.140625" hidden="1" customWidth="1"/>
    <col min="10" max="10" width="21" hidden="1" customWidth="1"/>
    <col min="11" max="11" width="21.140625" hidden="1" customWidth="1"/>
    <col min="12" max="12" width="19.28515625" hidden="1" customWidth="1"/>
    <col min="13" max="13" width="17.5703125" hidden="1" customWidth="1"/>
    <col min="14" max="14" width="21.28515625" hidden="1" customWidth="1"/>
    <col min="15" max="15" width="13.42578125" hidden="1" customWidth="1"/>
    <col min="16" max="16" width="11" hidden="1" customWidth="1"/>
    <col min="17" max="17" width="12.42578125" hidden="1" customWidth="1"/>
    <col min="18" max="18" width="14.28515625" hidden="1" customWidth="1"/>
    <col min="19" max="19" width="14.5703125" hidden="1" customWidth="1"/>
    <col min="20" max="20" width="25" hidden="1" customWidth="1"/>
    <col min="21" max="21" width="30" customWidth="1"/>
    <col min="22" max="22" width="27.7109375" customWidth="1"/>
    <col min="23" max="23" width="22" customWidth="1"/>
    <col min="24" max="24" width="19.85546875" customWidth="1"/>
  </cols>
  <sheetData>
    <row r="1" spans="1:36" ht="9" customHeight="1">
      <c r="D1" s="2"/>
      <c r="E1" s="7"/>
    </row>
    <row r="2" spans="1:36" ht="0.75" customHeight="1">
      <c r="D2" s="35"/>
      <c r="E2" s="243"/>
    </row>
    <row r="3" spans="1:36" ht="6.75" hidden="1" customHeight="1">
      <c r="C3" t="s">
        <v>2</v>
      </c>
      <c r="D3" s="2"/>
      <c r="E3" s="243"/>
      <c r="F3" s="7"/>
      <c r="G3" s="7"/>
    </row>
    <row r="4" spans="1:36" ht="20.25">
      <c r="B4" s="206"/>
      <c r="C4" s="206"/>
      <c r="D4" s="206"/>
      <c r="E4" s="206"/>
      <c r="F4" s="206"/>
      <c r="G4" s="207"/>
      <c r="H4" s="207"/>
      <c r="I4" s="206"/>
    </row>
    <row r="5" spans="1:36" ht="42.75" customHeight="1">
      <c r="B5" s="395" t="s">
        <v>102</v>
      </c>
      <c r="C5" s="395"/>
      <c r="D5" s="395"/>
      <c r="E5" s="395"/>
      <c r="F5" s="395"/>
      <c r="G5" s="395"/>
      <c r="H5" s="395"/>
      <c r="I5" s="395"/>
      <c r="J5" s="395"/>
      <c r="K5" s="395"/>
      <c r="L5" s="395"/>
    </row>
    <row r="6" spans="1:36" ht="30.75" customHeight="1">
      <c r="B6" s="396" t="s">
        <v>103</v>
      </c>
      <c r="C6" s="396"/>
      <c r="D6" s="396"/>
      <c r="E6" s="396"/>
      <c r="F6" s="396"/>
      <c r="G6" s="396"/>
      <c r="H6" s="396"/>
      <c r="I6" s="396"/>
      <c r="J6" s="396"/>
      <c r="K6" s="396"/>
      <c r="L6" s="396"/>
      <c r="P6" s="399"/>
      <c r="Q6" s="399"/>
      <c r="R6" s="399"/>
      <c r="S6" s="399"/>
      <c r="T6" s="399"/>
      <c r="U6" s="392" t="s">
        <v>216</v>
      </c>
      <c r="V6" s="392"/>
      <c r="W6" s="392"/>
      <c r="X6" s="392"/>
      <c r="Y6" s="392"/>
    </row>
    <row r="7" spans="1:36" ht="39.75" customHeight="1">
      <c r="A7" s="68"/>
      <c r="B7" s="395" t="s">
        <v>101</v>
      </c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68"/>
      <c r="N7" s="68"/>
      <c r="O7" s="68"/>
      <c r="P7" s="68"/>
      <c r="Q7" s="68"/>
      <c r="R7" s="68"/>
      <c r="S7" s="68"/>
      <c r="T7" s="68" t="s">
        <v>4</v>
      </c>
      <c r="U7" s="68"/>
      <c r="V7" s="68"/>
    </row>
    <row r="8" spans="1:36" ht="51.75" customHeight="1">
      <c r="A8" s="397" t="s">
        <v>3</v>
      </c>
      <c r="B8" s="244" t="s">
        <v>2</v>
      </c>
      <c r="C8" s="245" t="s">
        <v>73</v>
      </c>
      <c r="D8" s="400" t="s">
        <v>71</v>
      </c>
      <c r="E8" s="401" t="s">
        <v>104</v>
      </c>
      <c r="F8" s="404" t="s">
        <v>74</v>
      </c>
      <c r="G8" s="409" t="s">
        <v>178</v>
      </c>
      <c r="H8" s="208"/>
      <c r="I8" s="406" t="s">
        <v>177</v>
      </c>
      <c r="J8" s="407"/>
      <c r="K8" s="407"/>
      <c r="L8" s="407"/>
      <c r="M8" s="407"/>
      <c r="N8" s="407"/>
      <c r="O8" s="407"/>
      <c r="P8" s="407"/>
      <c r="Q8" s="407"/>
      <c r="R8" s="407"/>
      <c r="S8" s="408"/>
      <c r="T8" s="402" t="s">
        <v>179</v>
      </c>
      <c r="U8" s="390" t="s">
        <v>215</v>
      </c>
      <c r="V8" s="388" t="s">
        <v>5</v>
      </c>
      <c r="W8" s="393" t="s">
        <v>25</v>
      </c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</row>
    <row r="9" spans="1:36" ht="87" customHeight="1">
      <c r="A9" s="398"/>
      <c r="B9" s="38"/>
      <c r="C9" s="246" t="s">
        <v>72</v>
      </c>
      <c r="D9" s="400"/>
      <c r="E9" s="401"/>
      <c r="F9" s="405"/>
      <c r="G9" s="410"/>
      <c r="H9" s="168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403"/>
      <c r="U9" s="391"/>
      <c r="V9" s="389"/>
      <c r="W9" s="394"/>
      <c r="X9" s="16"/>
      <c r="Y9" s="16"/>
      <c r="Z9" s="6"/>
      <c r="AA9" s="16"/>
      <c r="AB9" s="16"/>
      <c r="AC9" s="16"/>
      <c r="AD9" s="16"/>
      <c r="AE9" s="16"/>
      <c r="AF9" s="16"/>
      <c r="AG9" s="16"/>
      <c r="AH9" s="16"/>
      <c r="AI9" s="16"/>
      <c r="AJ9" s="16"/>
    </row>
    <row r="10" spans="1:36" ht="62.25" hidden="1" customHeight="1">
      <c r="A10" s="123"/>
      <c r="B10" s="124" t="s">
        <v>18</v>
      </c>
      <c r="C10" s="201" t="s">
        <v>26</v>
      </c>
      <c r="D10" s="125"/>
      <c r="E10" s="170">
        <f>E11</f>
        <v>0</v>
      </c>
      <c r="F10" s="170">
        <f t="shared" ref="F10:W10" si="0">F11</f>
        <v>0</v>
      </c>
      <c r="G10" s="170">
        <f t="shared" si="0"/>
        <v>0</v>
      </c>
      <c r="H10" s="170">
        <f t="shared" si="0"/>
        <v>0</v>
      </c>
      <c r="I10" s="170">
        <f t="shared" si="0"/>
        <v>0</v>
      </c>
      <c r="J10" s="170">
        <f t="shared" si="0"/>
        <v>0</v>
      </c>
      <c r="K10" s="170">
        <f t="shared" si="0"/>
        <v>0</v>
      </c>
      <c r="L10" s="170">
        <f t="shared" si="0"/>
        <v>0</v>
      </c>
      <c r="M10" s="170">
        <f t="shared" si="0"/>
        <v>0</v>
      </c>
      <c r="N10" s="170">
        <f t="shared" si="0"/>
        <v>0</v>
      </c>
      <c r="O10" s="170">
        <f t="shared" si="0"/>
        <v>0</v>
      </c>
      <c r="P10" s="170">
        <f t="shared" si="0"/>
        <v>0</v>
      </c>
      <c r="Q10" s="170">
        <f t="shared" si="0"/>
        <v>0</v>
      </c>
      <c r="R10" s="170">
        <f t="shared" si="0"/>
        <v>0</v>
      </c>
      <c r="S10" s="170">
        <f t="shared" si="0"/>
        <v>0</v>
      </c>
      <c r="T10" s="170">
        <f t="shared" si="0"/>
        <v>0</v>
      </c>
      <c r="U10" s="170">
        <f t="shared" si="0"/>
        <v>0</v>
      </c>
      <c r="V10" s="170">
        <f t="shared" si="0"/>
        <v>0</v>
      </c>
      <c r="W10" s="170" t="e">
        <f t="shared" si="0"/>
        <v>#DIV/0!</v>
      </c>
      <c r="X10" s="40"/>
      <c r="Y10" s="40"/>
      <c r="Z10" s="40"/>
      <c r="AA10" s="40"/>
      <c r="AB10" s="40"/>
      <c r="AC10" s="40"/>
      <c r="AD10" s="40"/>
      <c r="AE10" s="16"/>
      <c r="AF10" s="16"/>
      <c r="AG10" s="16"/>
      <c r="AH10" s="16"/>
      <c r="AI10" s="16"/>
      <c r="AJ10" s="16"/>
    </row>
    <row r="11" spans="1:36" ht="57.75" hidden="1" customHeight="1">
      <c r="A11" s="43"/>
      <c r="B11" s="100" t="s">
        <v>27</v>
      </c>
      <c r="C11" s="205" t="s">
        <v>28</v>
      </c>
      <c r="D11" s="109" t="s">
        <v>28</v>
      </c>
      <c r="E11" s="108">
        <f>E12+E13</f>
        <v>0</v>
      </c>
      <c r="F11" s="108">
        <f t="shared" ref="F11:V11" si="1">F12+F13</f>
        <v>0</v>
      </c>
      <c r="G11" s="108">
        <f t="shared" si="1"/>
        <v>0</v>
      </c>
      <c r="H11" s="108">
        <f t="shared" si="1"/>
        <v>0</v>
      </c>
      <c r="I11" s="108">
        <f t="shared" si="1"/>
        <v>0</v>
      </c>
      <c r="J11" s="108">
        <f t="shared" si="1"/>
        <v>0</v>
      </c>
      <c r="K11" s="108">
        <f t="shared" si="1"/>
        <v>0</v>
      </c>
      <c r="L11" s="108">
        <f t="shared" si="1"/>
        <v>0</v>
      </c>
      <c r="M11" s="108">
        <f t="shared" si="1"/>
        <v>0</v>
      </c>
      <c r="N11" s="108">
        <f t="shared" si="1"/>
        <v>0</v>
      </c>
      <c r="O11" s="108">
        <f t="shared" si="1"/>
        <v>0</v>
      </c>
      <c r="P11" s="108">
        <f t="shared" si="1"/>
        <v>0</v>
      </c>
      <c r="Q11" s="108">
        <f t="shared" si="1"/>
        <v>0</v>
      </c>
      <c r="R11" s="108">
        <f t="shared" si="1"/>
        <v>0</v>
      </c>
      <c r="S11" s="108">
        <f t="shared" si="1"/>
        <v>0</v>
      </c>
      <c r="T11" s="108">
        <f t="shared" si="1"/>
        <v>0</v>
      </c>
      <c r="U11" s="108">
        <f t="shared" si="1"/>
        <v>0</v>
      </c>
      <c r="V11" s="108">
        <f t="shared" si="1"/>
        <v>0</v>
      </c>
      <c r="W11" s="164" t="e">
        <f>U11*100/E11</f>
        <v>#DIV/0!</v>
      </c>
      <c r="X11" s="40"/>
      <c r="Y11" s="40"/>
      <c r="Z11" s="40"/>
      <c r="AA11" s="40"/>
      <c r="AB11" s="40"/>
      <c r="AC11" s="40"/>
      <c r="AD11" s="40"/>
      <c r="AE11" s="16"/>
      <c r="AF11" s="16"/>
      <c r="AG11" s="16"/>
      <c r="AH11" s="16"/>
      <c r="AI11" s="16"/>
      <c r="AJ11" s="16"/>
    </row>
    <row r="12" spans="1:36" ht="191.25" hidden="1" customHeight="1">
      <c r="A12" s="43">
        <v>1</v>
      </c>
      <c r="B12" s="75" t="s">
        <v>6</v>
      </c>
      <c r="C12" s="19" t="s">
        <v>21</v>
      </c>
      <c r="D12" s="90"/>
      <c r="E12" s="154"/>
      <c r="F12" s="154">
        <f>G12+T12</f>
        <v>0</v>
      </c>
      <c r="G12" s="154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54">
        <f>H12+I12+J12+K12+L12+M12+N12+O12+P12</f>
        <v>0</v>
      </c>
      <c r="U12" s="137"/>
      <c r="V12" s="154">
        <f>E12-F12</f>
        <v>0</v>
      </c>
      <c r="W12" s="167" t="e">
        <f>U12*100/E12</f>
        <v>#DIV/0!</v>
      </c>
      <c r="X12" s="40"/>
      <c r="Y12" s="40"/>
      <c r="Z12" s="40"/>
      <c r="AA12" s="40"/>
      <c r="AB12" s="40"/>
      <c r="AC12" s="40"/>
      <c r="AD12" s="40"/>
      <c r="AE12" s="16"/>
      <c r="AF12" s="16"/>
      <c r="AG12" s="16"/>
      <c r="AH12" s="16"/>
      <c r="AI12" s="16"/>
      <c r="AJ12" s="16"/>
    </row>
    <row r="13" spans="1:36" ht="0.75" customHeight="1">
      <c r="A13" s="43"/>
      <c r="B13" s="75"/>
      <c r="C13" s="19"/>
      <c r="D13" s="99"/>
      <c r="E13" s="154"/>
      <c r="F13" s="154">
        <f t="shared" ref="F13" si="2">G13+T13</f>
        <v>0</v>
      </c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54">
        <f t="shared" ref="T13" si="3">H13+I13+J13+K13+L13+M13+N13+O13+P13</f>
        <v>0</v>
      </c>
      <c r="U13" s="154"/>
      <c r="V13" s="154">
        <f>E13-F13</f>
        <v>0</v>
      </c>
      <c r="W13" s="167" t="e">
        <f>U13*100/E13</f>
        <v>#DIV/0!</v>
      </c>
      <c r="X13" s="40"/>
      <c r="Y13" s="40"/>
      <c r="Z13" s="40"/>
      <c r="AA13" s="40"/>
      <c r="AB13" s="40"/>
      <c r="AC13" s="40"/>
      <c r="AD13" s="40"/>
      <c r="AE13" s="16"/>
      <c r="AF13" s="16"/>
      <c r="AG13" s="16"/>
      <c r="AH13" s="16"/>
      <c r="AI13" s="16"/>
      <c r="AJ13" s="16"/>
    </row>
    <row r="14" spans="1:36" ht="139.5" customHeight="1">
      <c r="A14" s="123">
        <v>1</v>
      </c>
      <c r="B14" s="378" t="s">
        <v>15</v>
      </c>
      <c r="C14" s="342" t="s">
        <v>148</v>
      </c>
      <c r="D14" s="341"/>
      <c r="E14" s="340">
        <f>E15</f>
        <v>279900</v>
      </c>
      <c r="F14" s="340">
        <f t="shared" ref="F14:V14" si="4">F15</f>
        <v>279900</v>
      </c>
      <c r="G14" s="340">
        <f t="shared" si="4"/>
        <v>279900</v>
      </c>
      <c r="H14" s="340">
        <f t="shared" si="4"/>
        <v>0</v>
      </c>
      <c r="I14" s="340">
        <f t="shared" si="4"/>
        <v>0</v>
      </c>
      <c r="J14" s="340">
        <f t="shared" si="4"/>
        <v>0</v>
      </c>
      <c r="K14" s="340">
        <f t="shared" si="4"/>
        <v>0</v>
      </c>
      <c r="L14" s="340">
        <f t="shared" si="4"/>
        <v>0</v>
      </c>
      <c r="M14" s="340">
        <f t="shared" si="4"/>
        <v>0</v>
      </c>
      <c r="N14" s="340">
        <f t="shared" si="4"/>
        <v>0</v>
      </c>
      <c r="O14" s="340">
        <f t="shared" si="4"/>
        <v>0</v>
      </c>
      <c r="P14" s="340">
        <f t="shared" si="4"/>
        <v>0</v>
      </c>
      <c r="Q14" s="340">
        <f t="shared" si="4"/>
        <v>0</v>
      </c>
      <c r="R14" s="340">
        <f t="shared" si="4"/>
        <v>0</v>
      </c>
      <c r="S14" s="340">
        <f t="shared" si="4"/>
        <v>0</v>
      </c>
      <c r="T14" s="340">
        <f t="shared" si="4"/>
        <v>0</v>
      </c>
      <c r="U14" s="340">
        <f t="shared" si="4"/>
        <v>279900</v>
      </c>
      <c r="V14" s="340">
        <f t="shared" si="4"/>
        <v>0</v>
      </c>
      <c r="W14" s="165">
        <f>U17*100/E17</f>
        <v>0</v>
      </c>
      <c r="X14" s="40"/>
      <c r="Y14" s="40"/>
      <c r="Z14" s="40"/>
      <c r="AA14" s="40"/>
      <c r="AB14" s="40"/>
      <c r="AC14" s="40"/>
      <c r="AD14" s="40"/>
      <c r="AE14" s="16"/>
      <c r="AF14" s="16"/>
      <c r="AG14" s="16"/>
      <c r="AH14" s="16"/>
      <c r="AI14" s="16"/>
      <c r="AJ14" s="16"/>
    </row>
    <row r="15" spans="1:36" ht="68.25" customHeight="1">
      <c r="A15" s="76">
        <v>2</v>
      </c>
      <c r="B15" s="100" t="s">
        <v>44</v>
      </c>
      <c r="C15" s="106" t="s">
        <v>42</v>
      </c>
      <c r="D15" s="339"/>
      <c r="E15" s="108">
        <f>E16</f>
        <v>279900</v>
      </c>
      <c r="F15" s="108">
        <f t="shared" ref="F15:V15" si="5">F16</f>
        <v>279900</v>
      </c>
      <c r="G15" s="108">
        <f t="shared" si="5"/>
        <v>279900</v>
      </c>
      <c r="H15" s="108">
        <f t="shared" si="5"/>
        <v>0</v>
      </c>
      <c r="I15" s="108">
        <f t="shared" si="5"/>
        <v>0</v>
      </c>
      <c r="J15" s="108">
        <f t="shared" si="5"/>
        <v>0</v>
      </c>
      <c r="K15" s="108">
        <f t="shared" si="5"/>
        <v>0</v>
      </c>
      <c r="L15" s="108">
        <f t="shared" si="5"/>
        <v>0</v>
      </c>
      <c r="M15" s="108">
        <f t="shared" si="5"/>
        <v>0</v>
      </c>
      <c r="N15" s="108">
        <f t="shared" si="5"/>
        <v>0</v>
      </c>
      <c r="O15" s="108">
        <f t="shared" si="5"/>
        <v>0</v>
      </c>
      <c r="P15" s="108">
        <f t="shared" si="5"/>
        <v>0</v>
      </c>
      <c r="Q15" s="108">
        <f t="shared" si="5"/>
        <v>0</v>
      </c>
      <c r="R15" s="108">
        <f t="shared" si="5"/>
        <v>0</v>
      </c>
      <c r="S15" s="108">
        <f t="shared" si="5"/>
        <v>0</v>
      </c>
      <c r="T15" s="108">
        <f t="shared" si="5"/>
        <v>0</v>
      </c>
      <c r="U15" s="108">
        <f t="shared" si="5"/>
        <v>279900</v>
      </c>
      <c r="V15" s="108">
        <f t="shared" si="5"/>
        <v>0</v>
      </c>
      <c r="W15" s="165">
        <f t="shared" ref="W15:W16" si="6">U18*100/E18</f>
        <v>0</v>
      </c>
      <c r="X15" s="40"/>
      <c r="Y15" s="40"/>
      <c r="Z15" s="40"/>
      <c r="AA15" s="40"/>
      <c r="AB15" s="40"/>
      <c r="AC15" s="40"/>
      <c r="AD15" s="40"/>
      <c r="AE15" s="16"/>
      <c r="AF15" s="16"/>
      <c r="AG15" s="16"/>
      <c r="AH15" s="16"/>
      <c r="AI15" s="16"/>
      <c r="AJ15" s="16"/>
    </row>
    <row r="16" spans="1:36" ht="82.5" customHeight="1">
      <c r="A16" s="69">
        <v>3</v>
      </c>
      <c r="B16" s="75" t="s">
        <v>12</v>
      </c>
      <c r="C16" s="116" t="s">
        <v>34</v>
      </c>
      <c r="D16" s="286" t="s">
        <v>149</v>
      </c>
      <c r="E16" s="154">
        <v>279900</v>
      </c>
      <c r="F16" s="163">
        <f>G16+T16</f>
        <v>279900</v>
      </c>
      <c r="G16" s="166">
        <v>279900</v>
      </c>
      <c r="H16" s="172"/>
      <c r="I16" s="308"/>
      <c r="J16" s="308"/>
      <c r="K16" s="308"/>
      <c r="L16" s="308"/>
      <c r="M16" s="309"/>
      <c r="N16" s="309"/>
      <c r="O16" s="309"/>
      <c r="P16" s="309"/>
      <c r="Q16" s="309"/>
      <c r="R16" s="310"/>
      <c r="S16" s="310"/>
      <c r="T16" s="166">
        <f>H16+I16+J16+K16</f>
        <v>0</v>
      </c>
      <c r="U16" s="172">
        <v>279900</v>
      </c>
      <c r="V16" s="172">
        <f>E16-F16</f>
        <v>0</v>
      </c>
      <c r="W16" s="165">
        <f t="shared" si="6"/>
        <v>0</v>
      </c>
      <c r="X16" s="40"/>
      <c r="Y16" s="40"/>
      <c r="Z16" s="40"/>
      <c r="AA16" s="40"/>
      <c r="AB16" s="40"/>
      <c r="AC16" s="40"/>
      <c r="AD16" s="40"/>
      <c r="AE16" s="16"/>
      <c r="AF16" s="16"/>
      <c r="AG16" s="16"/>
      <c r="AH16" s="16"/>
      <c r="AI16" s="16"/>
      <c r="AJ16" s="16"/>
    </row>
    <row r="17" spans="1:36" ht="93.75" customHeight="1">
      <c r="A17" s="343">
        <v>4</v>
      </c>
      <c r="B17" s="377" t="s">
        <v>150</v>
      </c>
      <c r="C17" s="347" t="s">
        <v>151</v>
      </c>
      <c r="D17" s="344"/>
      <c r="E17" s="340">
        <f>E18</f>
        <v>748644</v>
      </c>
      <c r="F17" s="340">
        <f t="shared" ref="F17:V17" si="7">F18</f>
        <v>0</v>
      </c>
      <c r="G17" s="340">
        <f t="shared" si="7"/>
        <v>0</v>
      </c>
      <c r="H17" s="340">
        <f t="shared" si="7"/>
        <v>0</v>
      </c>
      <c r="I17" s="340">
        <f t="shared" si="7"/>
        <v>0</v>
      </c>
      <c r="J17" s="340">
        <f t="shared" si="7"/>
        <v>0</v>
      </c>
      <c r="K17" s="340">
        <f t="shared" si="7"/>
        <v>0</v>
      </c>
      <c r="L17" s="340">
        <f t="shared" si="7"/>
        <v>0</v>
      </c>
      <c r="M17" s="340">
        <f t="shared" si="7"/>
        <v>0</v>
      </c>
      <c r="N17" s="340">
        <f t="shared" si="7"/>
        <v>0</v>
      </c>
      <c r="O17" s="340">
        <f t="shared" si="7"/>
        <v>0</v>
      </c>
      <c r="P17" s="340">
        <f t="shared" si="7"/>
        <v>0</v>
      </c>
      <c r="Q17" s="340">
        <f t="shared" si="7"/>
        <v>0</v>
      </c>
      <c r="R17" s="340">
        <f t="shared" si="7"/>
        <v>0</v>
      </c>
      <c r="S17" s="340">
        <f t="shared" si="7"/>
        <v>0</v>
      </c>
      <c r="T17" s="340">
        <f t="shared" si="7"/>
        <v>0</v>
      </c>
      <c r="U17" s="340">
        <f t="shared" si="7"/>
        <v>0</v>
      </c>
      <c r="V17" s="340">
        <f t="shared" si="7"/>
        <v>748644</v>
      </c>
      <c r="W17" s="165">
        <f t="shared" ref="W17:W27" si="8">U17*100/E17</f>
        <v>0</v>
      </c>
      <c r="X17" s="40"/>
      <c r="Y17" s="40"/>
      <c r="Z17" s="40"/>
      <c r="AA17" s="40"/>
      <c r="AB17" s="40"/>
      <c r="AC17" s="40"/>
      <c r="AD17" s="40"/>
      <c r="AE17" s="16"/>
      <c r="AF17" s="16"/>
      <c r="AG17" s="16"/>
      <c r="AH17" s="16"/>
      <c r="AI17" s="16"/>
      <c r="AJ17" s="16"/>
    </row>
    <row r="18" spans="1:36" ht="159.75" customHeight="1">
      <c r="A18" s="76">
        <v>5</v>
      </c>
      <c r="B18" s="345"/>
      <c r="C18" s="106" t="s">
        <v>38</v>
      </c>
      <c r="D18" s="346"/>
      <c r="E18" s="108">
        <f>E19</f>
        <v>748644</v>
      </c>
      <c r="F18" s="108">
        <f t="shared" ref="F18:V18" si="9">F19</f>
        <v>0</v>
      </c>
      <c r="G18" s="108">
        <f t="shared" si="9"/>
        <v>0</v>
      </c>
      <c r="H18" s="108">
        <f t="shared" si="9"/>
        <v>0</v>
      </c>
      <c r="I18" s="108">
        <f t="shared" si="9"/>
        <v>0</v>
      </c>
      <c r="J18" s="108">
        <f t="shared" si="9"/>
        <v>0</v>
      </c>
      <c r="K18" s="108">
        <f t="shared" si="9"/>
        <v>0</v>
      </c>
      <c r="L18" s="108">
        <f t="shared" si="9"/>
        <v>0</v>
      </c>
      <c r="M18" s="108">
        <f t="shared" si="9"/>
        <v>0</v>
      </c>
      <c r="N18" s="108">
        <f t="shared" si="9"/>
        <v>0</v>
      </c>
      <c r="O18" s="108">
        <f t="shared" si="9"/>
        <v>0</v>
      </c>
      <c r="P18" s="108">
        <f t="shared" si="9"/>
        <v>0</v>
      </c>
      <c r="Q18" s="108">
        <f t="shared" si="9"/>
        <v>0</v>
      </c>
      <c r="R18" s="108">
        <f t="shared" si="9"/>
        <v>0</v>
      </c>
      <c r="S18" s="108">
        <f t="shared" si="9"/>
        <v>0</v>
      </c>
      <c r="T18" s="108">
        <f t="shared" si="9"/>
        <v>0</v>
      </c>
      <c r="U18" s="108">
        <f t="shared" si="9"/>
        <v>0</v>
      </c>
      <c r="V18" s="108">
        <f t="shared" si="9"/>
        <v>748644</v>
      </c>
      <c r="W18" s="165">
        <f t="shared" si="8"/>
        <v>0</v>
      </c>
      <c r="X18" s="40"/>
      <c r="Y18" s="40"/>
      <c r="Z18" s="40"/>
      <c r="AA18" s="40"/>
      <c r="AB18" s="40"/>
      <c r="AC18" s="40"/>
      <c r="AD18" s="40"/>
      <c r="AE18" s="16"/>
      <c r="AF18" s="16"/>
      <c r="AG18" s="16"/>
      <c r="AH18" s="16"/>
      <c r="AI18" s="16"/>
      <c r="AJ18" s="16"/>
    </row>
    <row r="19" spans="1:36" ht="69.75" customHeight="1">
      <c r="A19" s="69">
        <v>6</v>
      </c>
      <c r="B19" s="75" t="s">
        <v>6</v>
      </c>
      <c r="C19" s="348" t="s">
        <v>0</v>
      </c>
      <c r="D19" s="220" t="s">
        <v>152</v>
      </c>
      <c r="E19" s="154">
        <v>748644</v>
      </c>
      <c r="F19" s="163">
        <f>G19+T19</f>
        <v>0</v>
      </c>
      <c r="G19" s="166"/>
      <c r="H19" s="172"/>
      <c r="I19" s="312"/>
      <c r="J19" s="163"/>
      <c r="K19" s="163"/>
      <c r="L19" s="163"/>
      <c r="M19" s="163"/>
      <c r="N19" s="163"/>
      <c r="O19" s="163"/>
      <c r="P19" s="163"/>
      <c r="Q19" s="163"/>
      <c r="R19" s="166"/>
      <c r="S19" s="166"/>
      <c r="T19" s="166">
        <f>H19+I19+J19+K19</f>
        <v>0</v>
      </c>
      <c r="U19" s="163">
        <v>0</v>
      </c>
      <c r="V19" s="172">
        <f>E19-F19</f>
        <v>748644</v>
      </c>
      <c r="W19" s="165">
        <f t="shared" si="8"/>
        <v>0</v>
      </c>
      <c r="X19" s="40"/>
      <c r="Y19" s="40"/>
      <c r="Z19" s="40"/>
      <c r="AA19" s="40"/>
      <c r="AB19" s="40"/>
      <c r="AC19" s="40"/>
      <c r="AD19" s="40"/>
      <c r="AE19" s="16"/>
      <c r="AF19" s="16"/>
      <c r="AG19" s="16"/>
      <c r="AH19" s="16"/>
      <c r="AI19" s="16"/>
      <c r="AJ19" s="16"/>
    </row>
    <row r="20" spans="1:36" ht="112.5" customHeight="1">
      <c r="A20" s="343">
        <v>7</v>
      </c>
      <c r="B20" s="377" t="s">
        <v>13</v>
      </c>
      <c r="C20" s="342" t="s">
        <v>153</v>
      </c>
      <c r="D20" s="341"/>
      <c r="E20" s="340">
        <f>E21+E24+E34+E37</f>
        <v>5318000</v>
      </c>
      <c r="F20" s="340">
        <f t="shared" ref="F20:V20" si="10">F21+F24+F34+F37</f>
        <v>105346.4</v>
      </c>
      <c r="G20" s="340">
        <f t="shared" si="10"/>
        <v>105346.4</v>
      </c>
      <c r="H20" s="340">
        <f t="shared" si="10"/>
        <v>0</v>
      </c>
      <c r="I20" s="340">
        <f t="shared" si="10"/>
        <v>0</v>
      </c>
      <c r="J20" s="340">
        <f t="shared" si="10"/>
        <v>0</v>
      </c>
      <c r="K20" s="340">
        <f t="shared" si="10"/>
        <v>0</v>
      </c>
      <c r="L20" s="340">
        <f t="shared" si="10"/>
        <v>0</v>
      </c>
      <c r="M20" s="340">
        <f t="shared" si="10"/>
        <v>0</v>
      </c>
      <c r="N20" s="340">
        <f t="shared" si="10"/>
        <v>0</v>
      </c>
      <c r="O20" s="340">
        <f t="shared" si="10"/>
        <v>0</v>
      </c>
      <c r="P20" s="340">
        <f t="shared" si="10"/>
        <v>0</v>
      </c>
      <c r="Q20" s="340">
        <f t="shared" si="10"/>
        <v>0</v>
      </c>
      <c r="R20" s="340">
        <f t="shared" si="10"/>
        <v>0</v>
      </c>
      <c r="S20" s="340">
        <f t="shared" si="10"/>
        <v>0</v>
      </c>
      <c r="T20" s="340">
        <f t="shared" si="10"/>
        <v>0</v>
      </c>
      <c r="U20" s="340">
        <f t="shared" si="10"/>
        <v>105346.4</v>
      </c>
      <c r="V20" s="340">
        <f t="shared" si="10"/>
        <v>5212653.5999999996</v>
      </c>
      <c r="W20" s="165">
        <f t="shared" si="8"/>
        <v>1.9809402030838661</v>
      </c>
      <c r="X20" s="40"/>
      <c r="Y20" s="40"/>
      <c r="Z20" s="40"/>
      <c r="AA20" s="40"/>
      <c r="AB20" s="40"/>
      <c r="AC20" s="40"/>
      <c r="AD20" s="40"/>
      <c r="AE20" s="16"/>
      <c r="AF20" s="16"/>
      <c r="AG20" s="16"/>
      <c r="AH20" s="16"/>
      <c r="AI20" s="16"/>
      <c r="AJ20" s="16"/>
    </row>
    <row r="21" spans="1:36" ht="112.5" customHeight="1">
      <c r="A21" s="76">
        <v>8</v>
      </c>
      <c r="B21" s="78" t="s">
        <v>162</v>
      </c>
      <c r="C21" s="247" t="s">
        <v>92</v>
      </c>
      <c r="D21" s="235"/>
      <c r="E21" s="108">
        <f>E22</f>
        <v>2000000</v>
      </c>
      <c r="F21" s="108">
        <f t="shared" ref="F21:V21" si="11">F22</f>
        <v>45000</v>
      </c>
      <c r="G21" s="108">
        <f t="shared" si="11"/>
        <v>45000</v>
      </c>
      <c r="H21" s="108">
        <f t="shared" si="11"/>
        <v>0</v>
      </c>
      <c r="I21" s="108">
        <f t="shared" si="11"/>
        <v>0</v>
      </c>
      <c r="J21" s="108">
        <f t="shared" si="11"/>
        <v>0</v>
      </c>
      <c r="K21" s="108">
        <f t="shared" si="11"/>
        <v>0</v>
      </c>
      <c r="L21" s="108">
        <f t="shared" si="11"/>
        <v>0</v>
      </c>
      <c r="M21" s="108">
        <f t="shared" si="11"/>
        <v>0</v>
      </c>
      <c r="N21" s="108">
        <f t="shared" si="11"/>
        <v>0</v>
      </c>
      <c r="O21" s="108">
        <f t="shared" si="11"/>
        <v>0</v>
      </c>
      <c r="P21" s="108">
        <f t="shared" si="11"/>
        <v>0</v>
      </c>
      <c r="Q21" s="108">
        <f t="shared" si="11"/>
        <v>0</v>
      </c>
      <c r="R21" s="108">
        <f t="shared" si="11"/>
        <v>0</v>
      </c>
      <c r="S21" s="108">
        <f t="shared" si="11"/>
        <v>0</v>
      </c>
      <c r="T21" s="108">
        <f t="shared" si="11"/>
        <v>0</v>
      </c>
      <c r="U21" s="108">
        <f t="shared" si="11"/>
        <v>45000</v>
      </c>
      <c r="V21" s="108">
        <f t="shared" si="11"/>
        <v>1955000</v>
      </c>
      <c r="W21" s="165">
        <f t="shared" si="8"/>
        <v>2.25</v>
      </c>
      <c r="X21" s="40"/>
      <c r="Y21" s="40"/>
      <c r="Z21" s="40"/>
      <c r="AA21" s="40"/>
      <c r="AB21" s="40"/>
      <c r="AC21" s="40"/>
      <c r="AD21" s="40"/>
      <c r="AE21" s="16"/>
      <c r="AF21" s="16"/>
      <c r="AG21" s="16"/>
      <c r="AH21" s="16"/>
      <c r="AI21" s="16"/>
      <c r="AJ21" s="16"/>
    </row>
    <row r="22" spans="1:36" ht="53.25" customHeight="1">
      <c r="A22" s="135">
        <v>9</v>
      </c>
      <c r="B22" s="138" t="s">
        <v>6</v>
      </c>
      <c r="C22" s="136" t="s">
        <v>0</v>
      </c>
      <c r="D22" s="220" t="s">
        <v>154</v>
      </c>
      <c r="E22" s="137">
        <v>2000000</v>
      </c>
      <c r="F22" s="137">
        <f>G22+T22</f>
        <v>45000</v>
      </c>
      <c r="G22" s="137">
        <v>45000</v>
      </c>
      <c r="H22" s="137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37">
        <f>H22+I22+J22+K22</f>
        <v>0</v>
      </c>
      <c r="U22" s="137">
        <v>45000</v>
      </c>
      <c r="V22" s="137">
        <f>E22-F22</f>
        <v>1955000</v>
      </c>
      <c r="W22" s="165">
        <f t="shared" si="8"/>
        <v>2.25</v>
      </c>
      <c r="X22" s="40"/>
      <c r="Y22" s="40"/>
      <c r="Z22" s="40"/>
      <c r="AA22" s="40"/>
      <c r="AB22" s="40"/>
      <c r="AC22" s="40"/>
      <c r="AD22" s="40"/>
      <c r="AE22" s="16"/>
      <c r="AF22" s="16"/>
      <c r="AG22" s="16"/>
      <c r="AH22" s="16"/>
      <c r="AI22" s="16"/>
      <c r="AJ22" s="16"/>
    </row>
    <row r="23" spans="1:36" ht="87.75" hidden="1" customHeight="1">
      <c r="A23" s="69"/>
      <c r="B23" s="75"/>
      <c r="C23" s="156"/>
      <c r="D23" s="119"/>
      <c r="E23" s="154"/>
      <c r="F23" s="163">
        <f>G23+T23</f>
        <v>0</v>
      </c>
      <c r="G23" s="166"/>
      <c r="H23" s="172"/>
      <c r="I23" s="163"/>
      <c r="J23" s="163"/>
      <c r="K23" s="163"/>
      <c r="L23" s="163"/>
      <c r="M23" s="163"/>
      <c r="N23" s="163"/>
      <c r="O23" s="163"/>
      <c r="P23" s="163"/>
      <c r="Q23" s="163"/>
      <c r="R23" s="166"/>
      <c r="S23" s="166"/>
      <c r="T23" s="166">
        <f>H23+I23+J23+K23+L23</f>
        <v>0</v>
      </c>
      <c r="U23" s="172"/>
      <c r="V23" s="172">
        <f>E23-F23</f>
        <v>0</v>
      </c>
      <c r="W23" s="165" t="e">
        <f t="shared" si="8"/>
        <v>#DIV/0!</v>
      </c>
      <c r="X23" s="40"/>
      <c r="Y23" s="40"/>
      <c r="Z23" s="40"/>
      <c r="AA23" s="40"/>
      <c r="AB23" s="40"/>
      <c r="AC23" s="40"/>
      <c r="AD23" s="40"/>
      <c r="AE23" s="16"/>
      <c r="AF23" s="16"/>
      <c r="AG23" s="16"/>
      <c r="AH23" s="16"/>
      <c r="AI23" s="16"/>
      <c r="AJ23" s="16"/>
    </row>
    <row r="24" spans="1:36" ht="76.5" customHeight="1">
      <c r="A24" s="76">
        <v>10</v>
      </c>
      <c r="B24" s="78" t="s">
        <v>29</v>
      </c>
      <c r="C24" s="247" t="s">
        <v>30</v>
      </c>
      <c r="D24" s="114"/>
      <c r="E24" s="108">
        <f>E25+E26+E27</f>
        <v>2570000</v>
      </c>
      <c r="F24" s="108">
        <f t="shared" ref="F24:V24" si="12">F25+F26+F27</f>
        <v>12346.4</v>
      </c>
      <c r="G24" s="108">
        <f t="shared" si="12"/>
        <v>12346.4</v>
      </c>
      <c r="H24" s="108">
        <f t="shared" si="12"/>
        <v>0</v>
      </c>
      <c r="I24" s="108">
        <f t="shared" si="12"/>
        <v>0</v>
      </c>
      <c r="J24" s="108">
        <f t="shared" si="12"/>
        <v>0</v>
      </c>
      <c r="K24" s="108">
        <f t="shared" si="12"/>
        <v>0</v>
      </c>
      <c r="L24" s="108">
        <f t="shared" si="12"/>
        <v>0</v>
      </c>
      <c r="M24" s="108">
        <f t="shared" si="12"/>
        <v>0</v>
      </c>
      <c r="N24" s="108">
        <f t="shared" si="12"/>
        <v>0</v>
      </c>
      <c r="O24" s="108">
        <f t="shared" si="12"/>
        <v>0</v>
      </c>
      <c r="P24" s="108">
        <f t="shared" si="12"/>
        <v>0</v>
      </c>
      <c r="Q24" s="108">
        <f t="shared" si="12"/>
        <v>0</v>
      </c>
      <c r="R24" s="108">
        <f t="shared" si="12"/>
        <v>0</v>
      </c>
      <c r="S24" s="108">
        <f t="shared" si="12"/>
        <v>0</v>
      </c>
      <c r="T24" s="108">
        <f t="shared" si="12"/>
        <v>0</v>
      </c>
      <c r="U24" s="108">
        <f t="shared" si="12"/>
        <v>12346.4</v>
      </c>
      <c r="V24" s="108">
        <f t="shared" si="12"/>
        <v>2557653.6</v>
      </c>
      <c r="W24" s="165">
        <f t="shared" si="8"/>
        <v>0.48040466926070041</v>
      </c>
      <c r="X24" s="40"/>
      <c r="Y24" s="40"/>
      <c r="Z24" s="40"/>
      <c r="AA24" s="40"/>
      <c r="AB24" s="40"/>
      <c r="AC24" s="40"/>
      <c r="AD24" s="40"/>
      <c r="AE24" s="16"/>
      <c r="AF24" s="16"/>
      <c r="AG24" s="16"/>
      <c r="AH24" s="16"/>
      <c r="AI24" s="16"/>
      <c r="AJ24" s="16"/>
    </row>
    <row r="25" spans="1:36" ht="69" customHeight="1">
      <c r="A25" s="135">
        <v>11</v>
      </c>
      <c r="B25" s="138" t="s">
        <v>40</v>
      </c>
      <c r="C25" s="136" t="s">
        <v>41</v>
      </c>
      <c r="D25" s="276" t="s">
        <v>156</v>
      </c>
      <c r="E25" s="137">
        <v>500000</v>
      </c>
      <c r="F25" s="163">
        <f t="shared" ref="F25:F31" si="13">G25+T25</f>
        <v>0</v>
      </c>
      <c r="G25" s="137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37">
        <f t="shared" ref="T25:T33" si="14">H25+I25+J25+K25+L25+M25+N25+O25+P25+Q25</f>
        <v>0</v>
      </c>
      <c r="U25" s="137">
        <v>0</v>
      </c>
      <c r="V25" s="137">
        <f t="shared" ref="V25:V33" si="15">E25-F25</f>
        <v>500000</v>
      </c>
      <c r="W25" s="165">
        <f t="shared" si="8"/>
        <v>0</v>
      </c>
      <c r="X25" s="40"/>
      <c r="Y25" s="40"/>
      <c r="Z25" s="40"/>
      <c r="AA25" s="40"/>
      <c r="AB25" s="40"/>
      <c r="AC25" s="40"/>
      <c r="AD25" s="40"/>
      <c r="AE25" s="16"/>
      <c r="AF25" s="16"/>
      <c r="AG25" s="16"/>
      <c r="AH25" s="16"/>
      <c r="AI25" s="16"/>
      <c r="AJ25" s="16"/>
    </row>
    <row r="26" spans="1:36" ht="65.25" customHeight="1">
      <c r="A26" s="135">
        <v>12</v>
      </c>
      <c r="B26" s="138" t="s">
        <v>40</v>
      </c>
      <c r="C26" s="349" t="s">
        <v>41</v>
      </c>
      <c r="D26" s="220" t="s">
        <v>155</v>
      </c>
      <c r="E26" s="137">
        <v>70000</v>
      </c>
      <c r="F26" s="163">
        <f t="shared" si="13"/>
        <v>12346.4</v>
      </c>
      <c r="G26" s="137">
        <v>12346.4</v>
      </c>
      <c r="H26" s="137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37">
        <f t="shared" si="14"/>
        <v>0</v>
      </c>
      <c r="U26" s="137">
        <v>12346.4</v>
      </c>
      <c r="V26" s="137">
        <f t="shared" si="15"/>
        <v>57653.599999999999</v>
      </c>
      <c r="W26" s="165">
        <f t="shared" si="8"/>
        <v>17.637714285714285</v>
      </c>
      <c r="X26" s="40"/>
      <c r="Y26" s="40"/>
      <c r="Z26" s="40"/>
      <c r="AA26" s="40"/>
      <c r="AB26" s="40"/>
      <c r="AC26" s="40"/>
      <c r="AD26" s="40"/>
      <c r="AE26" s="16"/>
      <c r="AF26" s="16"/>
      <c r="AG26" s="16"/>
      <c r="AH26" s="16"/>
      <c r="AI26" s="16"/>
      <c r="AJ26" s="16"/>
    </row>
    <row r="27" spans="1:36" ht="52.5" customHeight="1">
      <c r="A27" s="135">
        <v>13</v>
      </c>
      <c r="B27" s="138" t="s">
        <v>14</v>
      </c>
      <c r="C27" s="350" t="s">
        <v>31</v>
      </c>
      <c r="D27" s="220" t="s">
        <v>75</v>
      </c>
      <c r="E27" s="137">
        <v>2000000</v>
      </c>
      <c r="F27" s="163">
        <f t="shared" si="13"/>
        <v>0</v>
      </c>
      <c r="G27" s="137"/>
      <c r="H27" s="137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37">
        <f t="shared" si="14"/>
        <v>0</v>
      </c>
      <c r="U27" s="137">
        <v>0</v>
      </c>
      <c r="V27" s="137">
        <f t="shared" si="15"/>
        <v>2000000</v>
      </c>
      <c r="W27" s="165">
        <f t="shared" si="8"/>
        <v>0</v>
      </c>
      <c r="X27" s="40"/>
      <c r="Y27" s="40"/>
      <c r="Z27" s="40"/>
      <c r="AA27" s="40"/>
      <c r="AB27" s="40"/>
      <c r="AC27" s="40"/>
      <c r="AD27" s="40"/>
      <c r="AE27" s="16"/>
      <c r="AF27" s="16"/>
      <c r="AG27" s="16"/>
      <c r="AH27" s="16"/>
      <c r="AI27" s="16"/>
      <c r="AJ27" s="16"/>
    </row>
    <row r="28" spans="1:36" ht="57.75" hidden="1" customHeight="1">
      <c r="A28" s="135"/>
      <c r="B28" s="75" t="s">
        <v>14</v>
      </c>
      <c r="C28" s="110" t="s">
        <v>31</v>
      </c>
      <c r="D28" s="120"/>
      <c r="E28" s="115"/>
      <c r="F28" s="163">
        <f t="shared" si="13"/>
        <v>0</v>
      </c>
      <c r="G28" s="137">
        <f t="shared" ref="G28:G33" si="16">T28</f>
        <v>0</v>
      </c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37">
        <f t="shared" si="14"/>
        <v>0</v>
      </c>
      <c r="U28" s="137"/>
      <c r="V28" s="137">
        <f t="shared" si="15"/>
        <v>0</v>
      </c>
      <c r="W28" s="165" t="e">
        <f t="shared" ref="W28:W69" si="17">U28*100/E28</f>
        <v>#DIV/0!</v>
      </c>
      <c r="X28" s="40"/>
      <c r="Y28" s="40"/>
      <c r="Z28" s="40"/>
      <c r="AA28" s="40"/>
      <c r="AB28" s="40"/>
      <c r="AC28" s="40"/>
      <c r="AD28" s="40"/>
      <c r="AE28" s="16"/>
      <c r="AF28" s="16"/>
      <c r="AG28" s="16"/>
      <c r="AH28" s="16"/>
      <c r="AI28" s="16"/>
      <c r="AJ28" s="16"/>
    </row>
    <row r="29" spans="1:36" ht="60" hidden="1" customHeight="1">
      <c r="A29" s="135"/>
      <c r="B29" s="138" t="s">
        <v>14</v>
      </c>
      <c r="C29" s="110" t="s">
        <v>31</v>
      </c>
      <c r="D29" s="120"/>
      <c r="E29" s="137"/>
      <c r="F29" s="163">
        <f t="shared" si="13"/>
        <v>0</v>
      </c>
      <c r="G29" s="137">
        <f t="shared" si="16"/>
        <v>0</v>
      </c>
      <c r="H29" s="137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37">
        <f t="shared" si="14"/>
        <v>0</v>
      </c>
      <c r="U29" s="137"/>
      <c r="V29" s="137">
        <f t="shared" si="15"/>
        <v>0</v>
      </c>
      <c r="W29" s="165" t="e">
        <f t="shared" si="17"/>
        <v>#DIV/0!</v>
      </c>
      <c r="X29" s="40"/>
      <c r="Y29" s="40"/>
      <c r="Z29" s="40"/>
      <c r="AA29" s="40"/>
      <c r="AB29" s="40"/>
      <c r="AC29" s="40"/>
      <c r="AD29" s="40"/>
      <c r="AE29" s="16"/>
      <c r="AF29" s="16"/>
      <c r="AG29" s="16"/>
      <c r="AH29" s="16"/>
      <c r="AI29" s="16"/>
      <c r="AJ29" s="16"/>
    </row>
    <row r="30" spans="1:36" ht="206.25" hidden="1" customHeight="1">
      <c r="A30" s="135"/>
      <c r="B30" s="138" t="s">
        <v>14</v>
      </c>
      <c r="C30" s="110" t="s">
        <v>31</v>
      </c>
      <c r="D30" s="120"/>
      <c r="E30" s="137"/>
      <c r="F30" s="163">
        <f t="shared" si="13"/>
        <v>0</v>
      </c>
      <c r="G30" s="137">
        <f t="shared" si="16"/>
        <v>0</v>
      </c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37">
        <f t="shared" si="14"/>
        <v>0</v>
      </c>
      <c r="U30" s="137"/>
      <c r="V30" s="137">
        <f t="shared" si="15"/>
        <v>0</v>
      </c>
      <c r="W30" s="165" t="e">
        <f t="shared" si="17"/>
        <v>#DIV/0!</v>
      </c>
      <c r="X30" s="40"/>
      <c r="Y30" s="40"/>
      <c r="Z30" s="40"/>
      <c r="AA30" s="40"/>
      <c r="AB30" s="40"/>
      <c r="AC30" s="40"/>
      <c r="AD30" s="40"/>
      <c r="AE30" s="16"/>
      <c r="AF30" s="16"/>
      <c r="AG30" s="16"/>
      <c r="AH30" s="16"/>
      <c r="AI30" s="16"/>
      <c r="AJ30" s="16"/>
    </row>
    <row r="31" spans="1:36" ht="85.5" hidden="1" customHeight="1">
      <c r="A31" s="135"/>
      <c r="B31" s="138" t="s">
        <v>14</v>
      </c>
      <c r="C31" s="110" t="s">
        <v>31</v>
      </c>
      <c r="D31" s="120"/>
      <c r="E31" s="137"/>
      <c r="F31" s="163">
        <f t="shared" si="13"/>
        <v>0</v>
      </c>
      <c r="G31" s="137">
        <f t="shared" si="16"/>
        <v>0</v>
      </c>
      <c r="H31" s="137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37">
        <f t="shared" si="14"/>
        <v>0</v>
      </c>
      <c r="U31" s="137"/>
      <c r="V31" s="137">
        <f t="shared" si="15"/>
        <v>0</v>
      </c>
      <c r="W31" s="165" t="e">
        <f t="shared" si="17"/>
        <v>#DIV/0!</v>
      </c>
      <c r="X31" s="40"/>
      <c r="Y31" s="40"/>
      <c r="Z31" s="40"/>
      <c r="AA31" s="40"/>
      <c r="AB31" s="40"/>
      <c r="AC31" s="40"/>
      <c r="AD31" s="40"/>
      <c r="AE31" s="16"/>
      <c r="AF31" s="16"/>
      <c r="AG31" s="16"/>
      <c r="AH31" s="16"/>
      <c r="AI31" s="16"/>
      <c r="AJ31" s="16"/>
    </row>
    <row r="32" spans="1:36" ht="63" hidden="1" customHeight="1">
      <c r="A32" s="69"/>
      <c r="B32" s="39">
        <v>3142</v>
      </c>
      <c r="C32" s="110" t="s">
        <v>31</v>
      </c>
      <c r="D32" s="120"/>
      <c r="E32" s="139"/>
      <c r="F32" s="163">
        <f>G32+T32</f>
        <v>0</v>
      </c>
      <c r="G32" s="137">
        <f t="shared" si="16"/>
        <v>0</v>
      </c>
      <c r="H32" s="172"/>
      <c r="I32" s="163"/>
      <c r="J32" s="163"/>
      <c r="K32" s="163"/>
      <c r="L32" s="163"/>
      <c r="M32" s="163"/>
      <c r="N32" s="163"/>
      <c r="O32" s="163"/>
      <c r="P32" s="163"/>
      <c r="Q32" s="163"/>
      <c r="R32" s="166"/>
      <c r="S32" s="166"/>
      <c r="T32" s="137">
        <f t="shared" si="14"/>
        <v>0</v>
      </c>
      <c r="U32" s="163"/>
      <c r="V32" s="137">
        <f t="shared" si="15"/>
        <v>0</v>
      </c>
      <c r="W32" s="165" t="e">
        <f t="shared" si="17"/>
        <v>#DIV/0!</v>
      </c>
      <c r="X32" s="40"/>
      <c r="Y32" s="40"/>
      <c r="Z32" s="40"/>
      <c r="AA32" s="40"/>
      <c r="AB32" s="40"/>
      <c r="AC32" s="40"/>
      <c r="AD32" s="40"/>
      <c r="AE32" s="16"/>
      <c r="AF32" s="16"/>
      <c r="AG32" s="16"/>
      <c r="AH32" s="16"/>
      <c r="AI32" s="16"/>
      <c r="AJ32" s="16"/>
    </row>
    <row r="33" spans="1:36" ht="111.75" hidden="1" customHeight="1">
      <c r="A33" s="69"/>
      <c r="B33" s="39">
        <v>3132</v>
      </c>
      <c r="C33" s="136" t="s">
        <v>0</v>
      </c>
      <c r="D33" s="157"/>
      <c r="E33" s="137"/>
      <c r="F33" s="163">
        <f>G33+T33</f>
        <v>0</v>
      </c>
      <c r="G33" s="137">
        <f t="shared" si="16"/>
        <v>0</v>
      </c>
      <c r="H33" s="172"/>
      <c r="I33" s="163"/>
      <c r="J33" s="163"/>
      <c r="K33" s="163"/>
      <c r="L33" s="163"/>
      <c r="M33" s="163"/>
      <c r="N33" s="163"/>
      <c r="O33" s="163"/>
      <c r="P33" s="163"/>
      <c r="Q33" s="163"/>
      <c r="R33" s="166"/>
      <c r="S33" s="166"/>
      <c r="T33" s="137">
        <f t="shared" si="14"/>
        <v>0</v>
      </c>
      <c r="U33" s="163"/>
      <c r="V33" s="137">
        <f t="shared" si="15"/>
        <v>0</v>
      </c>
      <c r="W33" s="165" t="e">
        <f t="shared" si="17"/>
        <v>#DIV/0!</v>
      </c>
      <c r="X33" s="40"/>
      <c r="Y33" s="40"/>
      <c r="Z33" s="40"/>
      <c r="AA33" s="40"/>
      <c r="AB33" s="40"/>
      <c r="AC33" s="40"/>
      <c r="AD33" s="40"/>
      <c r="AE33" s="16"/>
      <c r="AF33" s="16"/>
      <c r="AG33" s="16"/>
      <c r="AH33" s="16"/>
      <c r="AI33" s="16"/>
      <c r="AJ33" s="16"/>
    </row>
    <row r="34" spans="1:36" ht="109.5" customHeight="1">
      <c r="A34" s="76">
        <v>14</v>
      </c>
      <c r="B34" s="84">
        <v>1217461</v>
      </c>
      <c r="C34" s="362" t="s">
        <v>51</v>
      </c>
      <c r="D34" s="351"/>
      <c r="E34" s="108">
        <f>E35+E36</f>
        <v>100000</v>
      </c>
      <c r="F34" s="108">
        <f t="shared" ref="F34:V34" si="18">F35+F36</f>
        <v>0</v>
      </c>
      <c r="G34" s="108">
        <f t="shared" si="18"/>
        <v>0</v>
      </c>
      <c r="H34" s="108">
        <f t="shared" si="18"/>
        <v>0</v>
      </c>
      <c r="I34" s="108">
        <f t="shared" si="18"/>
        <v>0</v>
      </c>
      <c r="J34" s="108">
        <f t="shared" si="18"/>
        <v>0</v>
      </c>
      <c r="K34" s="108">
        <f t="shared" si="18"/>
        <v>0</v>
      </c>
      <c r="L34" s="108">
        <f t="shared" si="18"/>
        <v>0</v>
      </c>
      <c r="M34" s="108">
        <f t="shared" si="18"/>
        <v>0</v>
      </c>
      <c r="N34" s="108">
        <f t="shared" si="18"/>
        <v>0</v>
      </c>
      <c r="O34" s="108">
        <f t="shared" si="18"/>
        <v>0</v>
      </c>
      <c r="P34" s="108">
        <f t="shared" si="18"/>
        <v>0</v>
      </c>
      <c r="Q34" s="108">
        <f t="shared" si="18"/>
        <v>0</v>
      </c>
      <c r="R34" s="108">
        <f t="shared" si="18"/>
        <v>0</v>
      </c>
      <c r="S34" s="108">
        <f t="shared" si="18"/>
        <v>0</v>
      </c>
      <c r="T34" s="108">
        <f t="shared" si="18"/>
        <v>0</v>
      </c>
      <c r="U34" s="108">
        <f t="shared" si="18"/>
        <v>0</v>
      </c>
      <c r="V34" s="108">
        <f t="shared" si="18"/>
        <v>100000</v>
      </c>
      <c r="W34" s="165">
        <f t="shared" si="17"/>
        <v>0</v>
      </c>
      <c r="X34" s="40"/>
      <c r="Y34" s="40"/>
      <c r="Z34" s="40"/>
      <c r="AA34" s="40"/>
      <c r="AB34" s="40"/>
      <c r="AC34" s="40"/>
      <c r="AD34" s="40"/>
      <c r="AE34" s="16"/>
      <c r="AF34" s="16"/>
      <c r="AG34" s="16"/>
      <c r="AH34" s="16"/>
      <c r="AI34" s="16"/>
      <c r="AJ34" s="16"/>
    </row>
    <row r="35" spans="1:36" ht="64.5" customHeight="1">
      <c r="A35" s="135">
        <v>15</v>
      </c>
      <c r="B35" s="20">
        <v>3132</v>
      </c>
      <c r="C35" s="136" t="s">
        <v>0</v>
      </c>
      <c r="D35" s="220" t="s">
        <v>157</v>
      </c>
      <c r="E35" s="180">
        <v>50000</v>
      </c>
      <c r="F35" s="163">
        <f>G35+T35</f>
        <v>0</v>
      </c>
      <c r="G35" s="137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3">
        <f>H35+I35+J35+K35+L35</f>
        <v>0</v>
      </c>
      <c r="U35" s="137">
        <v>0</v>
      </c>
      <c r="V35" s="163">
        <f>E35-F35</f>
        <v>50000</v>
      </c>
      <c r="W35" s="165">
        <f t="shared" si="17"/>
        <v>0</v>
      </c>
      <c r="X35" s="40"/>
      <c r="Y35" s="40"/>
      <c r="Z35" s="40"/>
      <c r="AA35" s="40"/>
      <c r="AB35" s="40"/>
      <c r="AC35" s="40"/>
      <c r="AD35" s="40"/>
      <c r="AE35" s="16"/>
      <c r="AF35" s="16"/>
      <c r="AG35" s="16"/>
      <c r="AH35" s="16"/>
      <c r="AI35" s="16"/>
      <c r="AJ35" s="16"/>
    </row>
    <row r="36" spans="1:36" ht="63.75" customHeight="1">
      <c r="A36" s="135">
        <v>16</v>
      </c>
      <c r="B36" s="140">
        <v>3132</v>
      </c>
      <c r="C36" s="136" t="s">
        <v>0</v>
      </c>
      <c r="D36" s="220" t="s">
        <v>158</v>
      </c>
      <c r="E36" s="137">
        <v>50000</v>
      </c>
      <c r="F36" s="163">
        <f>G36+T36</f>
        <v>0</v>
      </c>
      <c r="G36" s="137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>
        <f>H36+I36+J36+K36+L36</f>
        <v>0</v>
      </c>
      <c r="U36" s="163">
        <v>0</v>
      </c>
      <c r="V36" s="163">
        <f>E36-F36</f>
        <v>50000</v>
      </c>
      <c r="W36" s="165">
        <f t="shared" si="17"/>
        <v>0</v>
      </c>
      <c r="X36" s="40"/>
      <c r="Y36" s="40"/>
      <c r="Z36" s="40"/>
      <c r="AA36" s="40"/>
      <c r="AB36" s="40"/>
      <c r="AC36" s="40"/>
      <c r="AD36" s="40"/>
      <c r="AE36" s="16"/>
      <c r="AF36" s="16"/>
      <c r="AG36" s="16"/>
      <c r="AH36" s="16"/>
      <c r="AI36" s="16"/>
      <c r="AJ36" s="16"/>
    </row>
    <row r="37" spans="1:36" ht="63.75" customHeight="1">
      <c r="A37" s="76">
        <v>17</v>
      </c>
      <c r="B37" s="84">
        <v>1217670</v>
      </c>
      <c r="C37" s="106" t="s">
        <v>49</v>
      </c>
      <c r="D37" s="351"/>
      <c r="E37" s="108">
        <f>E38</f>
        <v>648000</v>
      </c>
      <c r="F37" s="108">
        <f t="shared" ref="F37:V37" si="19">F38</f>
        <v>48000</v>
      </c>
      <c r="G37" s="108">
        <f t="shared" si="19"/>
        <v>48000</v>
      </c>
      <c r="H37" s="108">
        <f t="shared" si="19"/>
        <v>0</v>
      </c>
      <c r="I37" s="108">
        <f t="shared" si="19"/>
        <v>0</v>
      </c>
      <c r="J37" s="108">
        <f t="shared" si="19"/>
        <v>0</v>
      </c>
      <c r="K37" s="108">
        <f t="shared" si="19"/>
        <v>0</v>
      </c>
      <c r="L37" s="108">
        <f t="shared" si="19"/>
        <v>0</v>
      </c>
      <c r="M37" s="108">
        <f t="shared" si="19"/>
        <v>0</v>
      </c>
      <c r="N37" s="108">
        <f t="shared" si="19"/>
        <v>0</v>
      </c>
      <c r="O37" s="108">
        <f t="shared" si="19"/>
        <v>0</v>
      </c>
      <c r="P37" s="108">
        <f t="shared" si="19"/>
        <v>0</v>
      </c>
      <c r="Q37" s="108">
        <f t="shared" si="19"/>
        <v>0</v>
      </c>
      <c r="R37" s="108">
        <f t="shared" si="19"/>
        <v>0</v>
      </c>
      <c r="S37" s="108">
        <f t="shared" si="19"/>
        <v>0</v>
      </c>
      <c r="T37" s="108">
        <f t="shared" si="19"/>
        <v>0</v>
      </c>
      <c r="U37" s="108">
        <f t="shared" si="19"/>
        <v>48000</v>
      </c>
      <c r="V37" s="108">
        <f t="shared" si="19"/>
        <v>600000</v>
      </c>
      <c r="W37" s="165">
        <f t="shared" si="17"/>
        <v>7.4074074074074074</v>
      </c>
      <c r="X37" s="40"/>
      <c r="Y37" s="40"/>
      <c r="Z37" s="40"/>
      <c r="AA37" s="40"/>
      <c r="AB37" s="40"/>
      <c r="AC37" s="40"/>
      <c r="AD37" s="40"/>
      <c r="AE37" s="16"/>
      <c r="AF37" s="16"/>
      <c r="AG37" s="16"/>
      <c r="AH37" s="16"/>
      <c r="AI37" s="16"/>
      <c r="AJ37" s="16"/>
    </row>
    <row r="38" spans="1:36" ht="92.25" customHeight="1">
      <c r="A38" s="135">
        <v>18</v>
      </c>
      <c r="B38" s="140">
        <v>3210</v>
      </c>
      <c r="C38" s="353" t="s">
        <v>34</v>
      </c>
      <c r="D38" s="301" t="s">
        <v>159</v>
      </c>
      <c r="E38" s="137">
        <v>648000</v>
      </c>
      <c r="F38" s="163">
        <f>G38+T38</f>
        <v>48000</v>
      </c>
      <c r="G38" s="163">
        <v>48000</v>
      </c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>
        <f>H38+I38+J38</f>
        <v>0</v>
      </c>
      <c r="U38" s="163">
        <v>48000</v>
      </c>
      <c r="V38" s="163">
        <f>E38-F38</f>
        <v>600000</v>
      </c>
      <c r="W38" s="165">
        <f t="shared" si="17"/>
        <v>7.4074074074074074</v>
      </c>
      <c r="X38" s="40"/>
      <c r="Y38" s="40"/>
      <c r="Z38" s="40"/>
      <c r="AA38" s="40"/>
      <c r="AB38" s="40"/>
      <c r="AC38" s="40"/>
      <c r="AD38" s="40"/>
      <c r="AE38" s="16"/>
      <c r="AF38" s="16"/>
      <c r="AG38" s="16"/>
      <c r="AH38" s="16"/>
      <c r="AI38" s="16"/>
      <c r="AJ38" s="16"/>
    </row>
    <row r="39" spans="1:36" ht="116.25" customHeight="1">
      <c r="A39" s="354">
        <v>19</v>
      </c>
      <c r="B39" s="376">
        <v>31</v>
      </c>
      <c r="C39" s="356" t="s">
        <v>160</v>
      </c>
      <c r="D39" s="355" t="s">
        <v>2</v>
      </c>
      <c r="E39" s="361">
        <f>E40+E42</f>
        <v>21575</v>
      </c>
      <c r="F39" s="361">
        <f t="shared" ref="F39:V39" si="20">F40+F42</f>
        <v>18000</v>
      </c>
      <c r="G39" s="361">
        <f t="shared" si="20"/>
        <v>18000</v>
      </c>
      <c r="H39" s="361">
        <f t="shared" si="20"/>
        <v>0</v>
      </c>
      <c r="I39" s="361">
        <f t="shared" si="20"/>
        <v>0</v>
      </c>
      <c r="J39" s="361">
        <f t="shared" si="20"/>
        <v>0</v>
      </c>
      <c r="K39" s="361">
        <f t="shared" si="20"/>
        <v>0</v>
      </c>
      <c r="L39" s="361">
        <f t="shared" si="20"/>
        <v>0</v>
      </c>
      <c r="M39" s="361">
        <f t="shared" si="20"/>
        <v>0</v>
      </c>
      <c r="N39" s="361">
        <f t="shared" si="20"/>
        <v>0</v>
      </c>
      <c r="O39" s="361">
        <f t="shared" si="20"/>
        <v>0</v>
      </c>
      <c r="P39" s="361">
        <f t="shared" si="20"/>
        <v>0</v>
      </c>
      <c r="Q39" s="361">
        <f t="shared" si="20"/>
        <v>0</v>
      </c>
      <c r="R39" s="361">
        <f t="shared" si="20"/>
        <v>0</v>
      </c>
      <c r="S39" s="361">
        <f t="shared" si="20"/>
        <v>0</v>
      </c>
      <c r="T39" s="361">
        <f t="shared" si="20"/>
        <v>0</v>
      </c>
      <c r="U39" s="361">
        <f t="shared" si="20"/>
        <v>18000</v>
      </c>
      <c r="V39" s="361">
        <f t="shared" si="20"/>
        <v>3575</v>
      </c>
      <c r="W39" s="165">
        <f t="shared" si="17"/>
        <v>83.429895712630355</v>
      </c>
      <c r="X39" s="40"/>
      <c r="Y39" s="40"/>
      <c r="Z39" s="40"/>
      <c r="AA39" s="40"/>
      <c r="AB39" s="40"/>
      <c r="AC39" s="40"/>
      <c r="AD39" s="40"/>
      <c r="AE39" s="16"/>
      <c r="AF39" s="16"/>
      <c r="AG39" s="16"/>
      <c r="AH39" s="16"/>
      <c r="AI39" s="16"/>
      <c r="AJ39" s="16"/>
    </row>
    <row r="40" spans="1:36" ht="92.25" customHeight="1">
      <c r="A40" s="76">
        <v>20</v>
      </c>
      <c r="B40" s="84">
        <v>3117520</v>
      </c>
      <c r="C40" s="358" t="s">
        <v>56</v>
      </c>
      <c r="D40" s="357"/>
      <c r="E40" s="108">
        <f>E41</f>
        <v>18000</v>
      </c>
      <c r="F40" s="108">
        <f t="shared" ref="F40:V40" si="21">F41</f>
        <v>18000</v>
      </c>
      <c r="G40" s="108">
        <f t="shared" si="21"/>
        <v>18000</v>
      </c>
      <c r="H40" s="108">
        <f t="shared" si="21"/>
        <v>0</v>
      </c>
      <c r="I40" s="108">
        <f t="shared" si="21"/>
        <v>0</v>
      </c>
      <c r="J40" s="108">
        <f t="shared" si="21"/>
        <v>0</v>
      </c>
      <c r="K40" s="108">
        <f t="shared" si="21"/>
        <v>0</v>
      </c>
      <c r="L40" s="108">
        <f t="shared" si="21"/>
        <v>0</v>
      </c>
      <c r="M40" s="108">
        <f t="shared" si="21"/>
        <v>0</v>
      </c>
      <c r="N40" s="108">
        <f t="shared" si="21"/>
        <v>0</v>
      </c>
      <c r="O40" s="108">
        <f t="shared" si="21"/>
        <v>0</v>
      </c>
      <c r="P40" s="108">
        <f t="shared" si="21"/>
        <v>0</v>
      </c>
      <c r="Q40" s="108">
        <f t="shared" si="21"/>
        <v>0</v>
      </c>
      <c r="R40" s="108">
        <f t="shared" si="21"/>
        <v>0</v>
      </c>
      <c r="S40" s="108">
        <f t="shared" si="21"/>
        <v>0</v>
      </c>
      <c r="T40" s="108">
        <f t="shared" si="21"/>
        <v>0</v>
      </c>
      <c r="U40" s="108">
        <f t="shared" si="21"/>
        <v>18000</v>
      </c>
      <c r="V40" s="108">
        <f t="shared" si="21"/>
        <v>0</v>
      </c>
      <c r="W40" s="165">
        <f t="shared" si="17"/>
        <v>100</v>
      </c>
      <c r="X40" s="40"/>
      <c r="Y40" s="40"/>
      <c r="Z40" s="40"/>
      <c r="AA40" s="40"/>
      <c r="AB40" s="40"/>
      <c r="AC40" s="40"/>
      <c r="AD40" s="40"/>
      <c r="AE40" s="16"/>
      <c r="AF40" s="16"/>
      <c r="AG40" s="16"/>
      <c r="AH40" s="16"/>
      <c r="AI40" s="16"/>
      <c r="AJ40" s="16"/>
    </row>
    <row r="41" spans="1:36" ht="78.75" customHeight="1">
      <c r="A41" s="135">
        <v>21</v>
      </c>
      <c r="B41" s="140">
        <v>3110</v>
      </c>
      <c r="C41" s="353" t="s">
        <v>36</v>
      </c>
      <c r="D41" s="231" t="s">
        <v>161</v>
      </c>
      <c r="E41" s="137">
        <v>18000</v>
      </c>
      <c r="F41" s="163">
        <f>G41+T41</f>
        <v>18000</v>
      </c>
      <c r="G41" s="163">
        <v>18000</v>
      </c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>
        <f>H41+I41+J41</f>
        <v>0</v>
      </c>
      <c r="U41" s="163">
        <v>18000</v>
      </c>
      <c r="V41" s="163">
        <f>E41-F41</f>
        <v>0</v>
      </c>
      <c r="W41" s="165">
        <f t="shared" si="17"/>
        <v>100</v>
      </c>
      <c r="X41" s="40"/>
      <c r="Y41" s="40"/>
      <c r="Z41" s="40"/>
      <c r="AA41" s="40"/>
      <c r="AB41" s="40"/>
      <c r="AC41" s="40"/>
      <c r="AD41" s="40"/>
      <c r="AE41" s="16"/>
      <c r="AF41" s="16"/>
      <c r="AG41" s="16"/>
      <c r="AH41" s="16"/>
      <c r="AI41" s="16"/>
      <c r="AJ41" s="16"/>
    </row>
    <row r="42" spans="1:36" ht="78.75" customHeight="1">
      <c r="A42" s="76">
        <v>22</v>
      </c>
      <c r="B42" s="352">
        <v>3117650</v>
      </c>
      <c r="C42" s="113" t="s">
        <v>17</v>
      </c>
      <c r="D42" s="359"/>
      <c r="E42" s="108">
        <f>E43</f>
        <v>3575</v>
      </c>
      <c r="F42" s="108">
        <f t="shared" ref="F42:V42" si="22">F43</f>
        <v>0</v>
      </c>
      <c r="G42" s="108">
        <f t="shared" si="22"/>
        <v>0</v>
      </c>
      <c r="H42" s="108">
        <f t="shared" si="22"/>
        <v>0</v>
      </c>
      <c r="I42" s="108">
        <f t="shared" si="22"/>
        <v>0</v>
      </c>
      <c r="J42" s="108">
        <f t="shared" si="22"/>
        <v>0</v>
      </c>
      <c r="K42" s="108">
        <f t="shared" si="22"/>
        <v>0</v>
      </c>
      <c r="L42" s="108">
        <f t="shared" si="22"/>
        <v>0</v>
      </c>
      <c r="M42" s="108">
        <f t="shared" si="22"/>
        <v>0</v>
      </c>
      <c r="N42" s="108">
        <f t="shared" si="22"/>
        <v>0</v>
      </c>
      <c r="O42" s="108">
        <f t="shared" si="22"/>
        <v>0</v>
      </c>
      <c r="P42" s="108">
        <f t="shared" si="22"/>
        <v>0</v>
      </c>
      <c r="Q42" s="108">
        <f t="shared" si="22"/>
        <v>0</v>
      </c>
      <c r="R42" s="108">
        <f t="shared" si="22"/>
        <v>0</v>
      </c>
      <c r="S42" s="108">
        <f t="shared" si="22"/>
        <v>0</v>
      </c>
      <c r="T42" s="108">
        <f t="shared" si="22"/>
        <v>0</v>
      </c>
      <c r="U42" s="108">
        <f t="shared" si="22"/>
        <v>0</v>
      </c>
      <c r="V42" s="108">
        <f t="shared" si="22"/>
        <v>3575</v>
      </c>
      <c r="W42" s="165">
        <f t="shared" si="17"/>
        <v>0</v>
      </c>
      <c r="X42" s="40"/>
      <c r="Y42" s="40"/>
      <c r="Z42" s="40"/>
      <c r="AA42" s="40"/>
      <c r="AB42" s="40"/>
      <c r="AC42" s="40"/>
      <c r="AD42" s="40"/>
      <c r="AE42" s="16"/>
      <c r="AF42" s="16"/>
      <c r="AG42" s="16"/>
      <c r="AH42" s="16"/>
      <c r="AI42" s="16"/>
      <c r="AJ42" s="16"/>
    </row>
    <row r="43" spans="1:36" ht="78.75" customHeight="1">
      <c r="A43" s="135">
        <v>23</v>
      </c>
      <c r="B43" s="140">
        <v>2281</v>
      </c>
      <c r="C43" s="360" t="s">
        <v>11</v>
      </c>
      <c r="D43" s="234" t="s">
        <v>146</v>
      </c>
      <c r="E43" s="137">
        <v>3575</v>
      </c>
      <c r="F43" s="163">
        <f>G43+T43</f>
        <v>0</v>
      </c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>
        <f>H43+I43+J43</f>
        <v>0</v>
      </c>
      <c r="U43" s="163">
        <v>0</v>
      </c>
      <c r="V43" s="163">
        <f>E43-F43</f>
        <v>3575</v>
      </c>
      <c r="W43" s="165">
        <f t="shared" si="17"/>
        <v>0</v>
      </c>
      <c r="X43" s="40"/>
      <c r="Y43" s="40"/>
      <c r="Z43" s="40"/>
      <c r="AA43" s="40"/>
      <c r="AB43" s="40"/>
      <c r="AC43" s="40"/>
      <c r="AD43" s="40"/>
      <c r="AE43" s="16"/>
      <c r="AF43" s="16"/>
      <c r="AG43" s="16"/>
      <c r="AH43" s="16"/>
      <c r="AI43" s="16"/>
      <c r="AJ43" s="16"/>
    </row>
    <row r="44" spans="1:36" ht="63.75" hidden="1" customHeight="1">
      <c r="A44" s="135"/>
      <c r="B44" s="140"/>
      <c r="C44" s="16"/>
      <c r="D44" s="16"/>
      <c r="E44" s="137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5" t="e">
        <f t="shared" si="17"/>
        <v>#DIV/0!</v>
      </c>
      <c r="X44" s="40"/>
      <c r="Y44" s="40"/>
      <c r="Z44" s="40"/>
      <c r="AA44" s="40"/>
      <c r="AB44" s="40"/>
      <c r="AC44" s="40"/>
      <c r="AD44" s="40"/>
      <c r="AE44" s="16"/>
      <c r="AF44" s="16"/>
      <c r="AG44" s="16"/>
      <c r="AH44" s="16"/>
      <c r="AI44" s="16"/>
      <c r="AJ44" s="16"/>
    </row>
    <row r="45" spans="1:36" ht="39" customHeight="1">
      <c r="A45" s="130">
        <v>24</v>
      </c>
      <c r="B45" s="131"/>
      <c r="C45" s="132"/>
      <c r="D45" s="134" t="s">
        <v>8</v>
      </c>
      <c r="E45" s="173">
        <f>E10+E14+E17+E20+E39</f>
        <v>6368119</v>
      </c>
      <c r="F45" s="173">
        <f>F14+F17+F20+F39</f>
        <v>403246.4</v>
      </c>
      <c r="G45" s="173">
        <f t="shared" ref="G45:V45" si="23">G14+G17+G20+G39</f>
        <v>403246.4</v>
      </c>
      <c r="H45" s="173">
        <f t="shared" si="23"/>
        <v>0</v>
      </c>
      <c r="I45" s="173">
        <f t="shared" si="23"/>
        <v>0</v>
      </c>
      <c r="J45" s="173">
        <f t="shared" si="23"/>
        <v>0</v>
      </c>
      <c r="K45" s="173">
        <f t="shared" si="23"/>
        <v>0</v>
      </c>
      <c r="L45" s="173">
        <f t="shared" si="23"/>
        <v>0</v>
      </c>
      <c r="M45" s="173">
        <f t="shared" si="23"/>
        <v>0</v>
      </c>
      <c r="N45" s="173">
        <f t="shared" si="23"/>
        <v>0</v>
      </c>
      <c r="O45" s="173">
        <f t="shared" si="23"/>
        <v>0</v>
      </c>
      <c r="P45" s="173">
        <f t="shared" si="23"/>
        <v>0</v>
      </c>
      <c r="Q45" s="173">
        <f t="shared" si="23"/>
        <v>0</v>
      </c>
      <c r="R45" s="173">
        <f t="shared" si="23"/>
        <v>0</v>
      </c>
      <c r="S45" s="173">
        <f t="shared" si="23"/>
        <v>0</v>
      </c>
      <c r="T45" s="173">
        <f t="shared" si="23"/>
        <v>0</v>
      </c>
      <c r="U45" s="173">
        <f t="shared" si="23"/>
        <v>403246.4</v>
      </c>
      <c r="V45" s="173">
        <f t="shared" si="23"/>
        <v>5964872.5999999996</v>
      </c>
      <c r="W45" s="165">
        <f t="shared" si="17"/>
        <v>6.3322686023926371</v>
      </c>
      <c r="X45" s="40"/>
      <c r="Y45" s="40"/>
      <c r="Z45" s="40"/>
      <c r="AA45" s="40"/>
      <c r="AB45" s="40"/>
      <c r="AC45" s="40"/>
      <c r="AD45" s="40"/>
      <c r="AE45" s="16"/>
      <c r="AF45" s="16"/>
      <c r="AG45" s="16"/>
      <c r="AH45" s="16"/>
      <c r="AI45" s="16"/>
      <c r="AJ45" s="16"/>
    </row>
    <row r="46" spans="1:36" ht="48.75" customHeight="1">
      <c r="A46" s="123">
        <v>25</v>
      </c>
      <c r="B46" s="375" t="s">
        <v>15</v>
      </c>
      <c r="C46" s="200" t="s">
        <v>76</v>
      </c>
      <c r="D46" s="126"/>
      <c r="E46" s="174">
        <f>E47+E49+E55+E60+E63+E67+E75+E79+E84+E86+E88+E82+E53+E77+E90</f>
        <v>13743206</v>
      </c>
      <c r="F46" s="174">
        <f>F47+F49+F53+F67+F75+F77+F79+F82+F86+F88+F90</f>
        <v>177072</v>
      </c>
      <c r="G46" s="174">
        <f t="shared" ref="G46:V46" si="24">G47+G49+G55+G60+G63+G67+G75+G79+G84+G86+G88+G82+G53+G77+G90</f>
        <v>177072</v>
      </c>
      <c r="H46" s="174">
        <f t="shared" si="24"/>
        <v>0</v>
      </c>
      <c r="I46" s="174">
        <f t="shared" si="24"/>
        <v>0</v>
      </c>
      <c r="J46" s="174">
        <f t="shared" si="24"/>
        <v>0</v>
      </c>
      <c r="K46" s="174">
        <f t="shared" si="24"/>
        <v>0</v>
      </c>
      <c r="L46" s="174">
        <f t="shared" si="24"/>
        <v>0</v>
      </c>
      <c r="M46" s="174">
        <f t="shared" si="24"/>
        <v>0</v>
      </c>
      <c r="N46" s="174">
        <f t="shared" si="24"/>
        <v>0</v>
      </c>
      <c r="O46" s="174">
        <f t="shared" si="24"/>
        <v>0</v>
      </c>
      <c r="P46" s="174">
        <f t="shared" si="24"/>
        <v>0</v>
      </c>
      <c r="Q46" s="174">
        <f t="shared" si="24"/>
        <v>0</v>
      </c>
      <c r="R46" s="174">
        <f t="shared" si="24"/>
        <v>0</v>
      </c>
      <c r="S46" s="174">
        <f t="shared" si="24"/>
        <v>0</v>
      </c>
      <c r="T46" s="174">
        <f t="shared" si="24"/>
        <v>0</v>
      </c>
      <c r="U46" s="174">
        <f t="shared" si="24"/>
        <v>177072</v>
      </c>
      <c r="V46" s="174">
        <f t="shared" si="24"/>
        <v>13566134</v>
      </c>
      <c r="W46" s="165">
        <f t="shared" si="17"/>
        <v>1.2884329900897942</v>
      </c>
      <c r="X46" s="40"/>
      <c r="Y46" s="40"/>
      <c r="Z46" s="40"/>
      <c r="AA46" s="40"/>
      <c r="AB46" s="40"/>
      <c r="AC46" s="40"/>
      <c r="AD46" s="40"/>
      <c r="AE46" s="16"/>
      <c r="AF46" s="16"/>
      <c r="AG46" s="16"/>
      <c r="AH46" s="16"/>
      <c r="AI46" s="16"/>
      <c r="AJ46" s="16"/>
    </row>
    <row r="47" spans="1:36" ht="99.75" customHeight="1">
      <c r="A47" s="64">
        <v>26</v>
      </c>
      <c r="B47" s="332" t="s">
        <v>52</v>
      </c>
      <c r="C47" s="85" t="s">
        <v>16</v>
      </c>
      <c r="D47" s="63"/>
      <c r="E47" s="175">
        <f>E48</f>
        <v>547000</v>
      </c>
      <c r="F47" s="175">
        <f t="shared" ref="F47:V47" si="25">F48</f>
        <v>85080</v>
      </c>
      <c r="G47" s="175">
        <f t="shared" si="25"/>
        <v>85080</v>
      </c>
      <c r="H47" s="175">
        <f t="shared" si="25"/>
        <v>0</v>
      </c>
      <c r="I47" s="175">
        <f t="shared" si="25"/>
        <v>0</v>
      </c>
      <c r="J47" s="176">
        <f t="shared" si="25"/>
        <v>0</v>
      </c>
      <c r="K47" s="176">
        <f t="shared" si="25"/>
        <v>0</v>
      </c>
      <c r="L47" s="176">
        <f t="shared" si="25"/>
        <v>0</v>
      </c>
      <c r="M47" s="176">
        <f t="shared" si="25"/>
        <v>0</v>
      </c>
      <c r="N47" s="176">
        <f t="shared" si="25"/>
        <v>0</v>
      </c>
      <c r="O47" s="176">
        <f t="shared" si="25"/>
        <v>0</v>
      </c>
      <c r="P47" s="176">
        <f t="shared" si="25"/>
        <v>0</v>
      </c>
      <c r="Q47" s="176">
        <f t="shared" si="25"/>
        <v>0</v>
      </c>
      <c r="R47" s="176">
        <f t="shared" si="25"/>
        <v>0</v>
      </c>
      <c r="S47" s="176">
        <f t="shared" si="25"/>
        <v>0</v>
      </c>
      <c r="T47" s="175">
        <f t="shared" si="25"/>
        <v>0</v>
      </c>
      <c r="U47" s="175">
        <f t="shared" si="25"/>
        <v>85080</v>
      </c>
      <c r="V47" s="175">
        <f t="shared" si="25"/>
        <v>461920</v>
      </c>
      <c r="W47" s="165">
        <f t="shared" si="17"/>
        <v>15.553930530164534</v>
      </c>
      <c r="X47" s="40"/>
      <c r="Y47" s="40"/>
      <c r="Z47" s="40"/>
      <c r="AA47" s="40"/>
      <c r="AB47" s="40"/>
      <c r="AC47" s="40"/>
      <c r="AD47" s="40"/>
      <c r="AE47" s="16"/>
      <c r="AF47" s="16"/>
      <c r="AG47" s="16"/>
      <c r="AH47" s="16"/>
      <c r="AI47" s="16"/>
      <c r="AJ47" s="16"/>
    </row>
    <row r="48" spans="1:36" s="74" customFormat="1" ht="85.5" customHeight="1">
      <c r="A48" s="43">
        <v>27</v>
      </c>
      <c r="B48" s="42" t="s">
        <v>7</v>
      </c>
      <c r="C48" s="19" t="s">
        <v>1</v>
      </c>
      <c r="D48" s="221" t="s">
        <v>217</v>
      </c>
      <c r="E48" s="177">
        <v>547000</v>
      </c>
      <c r="F48" s="172">
        <f>G48+T48</f>
        <v>85080</v>
      </c>
      <c r="G48" s="172">
        <v>85080</v>
      </c>
      <c r="H48" s="177"/>
      <c r="I48" s="185"/>
      <c r="J48" s="177"/>
      <c r="K48" s="177"/>
      <c r="L48" s="177"/>
      <c r="M48" s="177"/>
      <c r="N48" s="177"/>
      <c r="O48" s="177"/>
      <c r="P48" s="178"/>
      <c r="Q48" s="178"/>
      <c r="R48" s="178"/>
      <c r="S48" s="178"/>
      <c r="T48" s="177">
        <f>H48+I48+J48+K48+L48+M48+N48</f>
        <v>0</v>
      </c>
      <c r="U48" s="163">
        <v>85080</v>
      </c>
      <c r="V48" s="172">
        <f>E48-F48</f>
        <v>461920</v>
      </c>
      <c r="W48" s="165">
        <f t="shared" si="17"/>
        <v>15.553930530164534</v>
      </c>
      <c r="X48" s="45"/>
      <c r="Y48" s="45"/>
      <c r="Z48" s="45"/>
      <c r="AA48" s="45"/>
      <c r="AB48" s="45"/>
      <c r="AC48" s="45"/>
      <c r="AD48" s="45"/>
      <c r="AE48" s="73"/>
      <c r="AF48" s="73"/>
      <c r="AG48" s="73"/>
      <c r="AH48" s="73"/>
      <c r="AI48" s="73"/>
      <c r="AJ48" s="73"/>
    </row>
    <row r="49" spans="1:36" s="144" customFormat="1" ht="87.75" customHeight="1">
      <c r="A49" s="76">
        <v>28</v>
      </c>
      <c r="B49" s="335" t="s">
        <v>44</v>
      </c>
      <c r="C49" s="85" t="s">
        <v>42</v>
      </c>
      <c r="D49" s="142"/>
      <c r="E49" s="179">
        <f>E50+E51+E52</f>
        <v>4473206</v>
      </c>
      <c r="F49" s="179">
        <f t="shared" ref="F49:V49" si="26">F50+F51+F52</f>
        <v>0</v>
      </c>
      <c r="G49" s="179">
        <f t="shared" si="26"/>
        <v>0</v>
      </c>
      <c r="H49" s="179">
        <f t="shared" si="26"/>
        <v>0</v>
      </c>
      <c r="I49" s="179">
        <f t="shared" si="26"/>
        <v>0</v>
      </c>
      <c r="J49" s="179">
        <f t="shared" si="26"/>
        <v>0</v>
      </c>
      <c r="K49" s="179">
        <f t="shared" si="26"/>
        <v>0</v>
      </c>
      <c r="L49" s="179">
        <f t="shared" si="26"/>
        <v>0</v>
      </c>
      <c r="M49" s="179">
        <f t="shared" si="26"/>
        <v>0</v>
      </c>
      <c r="N49" s="179">
        <f t="shared" si="26"/>
        <v>0</v>
      </c>
      <c r="O49" s="179">
        <f t="shared" si="26"/>
        <v>0</v>
      </c>
      <c r="P49" s="179">
        <f t="shared" si="26"/>
        <v>0</v>
      </c>
      <c r="Q49" s="179">
        <f t="shared" si="26"/>
        <v>0</v>
      </c>
      <c r="R49" s="179">
        <f t="shared" si="26"/>
        <v>0</v>
      </c>
      <c r="S49" s="179">
        <f t="shared" si="26"/>
        <v>0</v>
      </c>
      <c r="T49" s="179">
        <f t="shared" si="26"/>
        <v>0</v>
      </c>
      <c r="U49" s="179">
        <f t="shared" si="26"/>
        <v>0</v>
      </c>
      <c r="V49" s="179">
        <f t="shared" si="26"/>
        <v>4473206</v>
      </c>
      <c r="W49" s="165">
        <f t="shared" si="17"/>
        <v>0</v>
      </c>
      <c r="X49" s="141"/>
      <c r="Y49" s="141"/>
      <c r="Z49" s="141"/>
      <c r="AA49" s="141"/>
      <c r="AB49" s="141"/>
      <c r="AC49" s="141"/>
      <c r="AD49" s="141"/>
      <c r="AE49" s="143"/>
      <c r="AF49" s="143"/>
      <c r="AG49" s="143"/>
      <c r="AH49" s="143"/>
      <c r="AI49" s="143"/>
      <c r="AJ49" s="143"/>
    </row>
    <row r="50" spans="1:36" s="74" customFormat="1" ht="138.75" customHeight="1">
      <c r="A50" s="43">
        <v>29</v>
      </c>
      <c r="B50" s="70">
        <v>3210</v>
      </c>
      <c r="C50" s="116" t="s">
        <v>34</v>
      </c>
      <c r="D50" s="286" t="s">
        <v>218</v>
      </c>
      <c r="E50" s="177">
        <v>4473206</v>
      </c>
      <c r="F50" s="172">
        <f>G50+T50</f>
        <v>0</v>
      </c>
      <c r="G50" s="172"/>
      <c r="H50" s="177"/>
      <c r="I50" s="185"/>
      <c r="J50" s="177"/>
      <c r="K50" s="177"/>
      <c r="L50" s="177"/>
      <c r="M50" s="177"/>
      <c r="N50" s="177"/>
      <c r="O50" s="177"/>
      <c r="P50" s="178"/>
      <c r="Q50" s="178"/>
      <c r="R50" s="178"/>
      <c r="S50" s="178"/>
      <c r="T50" s="177">
        <f>H50+I50+J50+K50+L50+M50+N50</f>
        <v>0</v>
      </c>
      <c r="U50" s="163">
        <v>0</v>
      </c>
      <c r="V50" s="172">
        <f>E50-F50</f>
        <v>4473206</v>
      </c>
      <c r="W50" s="165">
        <f t="shared" si="17"/>
        <v>0</v>
      </c>
      <c r="X50" s="45"/>
      <c r="Y50" s="45"/>
      <c r="Z50" s="45"/>
      <c r="AA50" s="45"/>
      <c r="AB50" s="45"/>
      <c r="AC50" s="45"/>
      <c r="AD50" s="45"/>
      <c r="AE50" s="73"/>
      <c r="AF50" s="73"/>
      <c r="AG50" s="73"/>
      <c r="AH50" s="73"/>
      <c r="AI50" s="73"/>
      <c r="AJ50" s="73"/>
    </row>
    <row r="51" spans="1:36" s="74" customFormat="1" ht="48.75" hidden="1" customHeight="1">
      <c r="A51" s="43"/>
      <c r="B51" s="150">
        <v>3210</v>
      </c>
      <c r="C51" s="116" t="s">
        <v>34</v>
      </c>
      <c r="D51" s="149"/>
      <c r="E51" s="177"/>
      <c r="F51" s="172">
        <f>G51+T51</f>
        <v>0</v>
      </c>
      <c r="G51" s="172"/>
      <c r="H51" s="177"/>
      <c r="I51" s="185"/>
      <c r="J51" s="177"/>
      <c r="K51" s="177"/>
      <c r="L51" s="177"/>
      <c r="M51" s="177"/>
      <c r="N51" s="177"/>
      <c r="O51" s="177"/>
      <c r="P51" s="178"/>
      <c r="Q51" s="178"/>
      <c r="R51" s="178"/>
      <c r="S51" s="178"/>
      <c r="T51" s="177">
        <f>H51+I51+J51+K51+L51+M51+N51</f>
        <v>0</v>
      </c>
      <c r="U51" s="198"/>
      <c r="V51" s="172">
        <f>E51-F51</f>
        <v>0</v>
      </c>
      <c r="W51" s="165" t="e">
        <f t="shared" si="17"/>
        <v>#DIV/0!</v>
      </c>
      <c r="X51" s="45"/>
      <c r="Y51" s="45"/>
      <c r="Z51" s="45"/>
      <c r="AA51" s="45"/>
      <c r="AB51" s="45"/>
      <c r="AC51" s="45"/>
      <c r="AD51" s="45"/>
      <c r="AE51" s="73"/>
      <c r="AF51" s="73"/>
      <c r="AG51" s="73"/>
      <c r="AH51" s="73"/>
      <c r="AI51" s="73"/>
      <c r="AJ51" s="73"/>
    </row>
    <row r="52" spans="1:36" s="74" customFormat="1" ht="278.25" hidden="1" customHeight="1">
      <c r="A52" s="43"/>
      <c r="B52" s="70">
        <v>3210</v>
      </c>
      <c r="C52" s="116" t="s">
        <v>34</v>
      </c>
      <c r="D52" s="148"/>
      <c r="E52" s="177"/>
      <c r="F52" s="172">
        <f>G52+T52</f>
        <v>0</v>
      </c>
      <c r="G52" s="172"/>
      <c r="H52" s="177"/>
      <c r="I52" s="185"/>
      <c r="J52" s="177"/>
      <c r="K52" s="177"/>
      <c r="L52" s="177"/>
      <c r="M52" s="177"/>
      <c r="N52" s="177"/>
      <c r="O52" s="177"/>
      <c r="P52" s="178"/>
      <c r="Q52" s="178"/>
      <c r="R52" s="178"/>
      <c r="S52" s="178"/>
      <c r="T52" s="177">
        <f>H52+I52+J52+K52+L52+M52+N52</f>
        <v>0</v>
      </c>
      <c r="U52" s="198"/>
      <c r="V52" s="172">
        <f>E52-F52</f>
        <v>0</v>
      </c>
      <c r="W52" s="165" t="e">
        <f t="shared" si="17"/>
        <v>#DIV/0!</v>
      </c>
      <c r="X52" s="45"/>
      <c r="Y52" s="45"/>
      <c r="Z52" s="45"/>
      <c r="AA52" s="45"/>
      <c r="AB52" s="45"/>
      <c r="AC52" s="45"/>
      <c r="AD52" s="45"/>
      <c r="AE52" s="73"/>
      <c r="AF52" s="73"/>
      <c r="AG52" s="73"/>
      <c r="AH52" s="73"/>
      <c r="AI52" s="73"/>
      <c r="AJ52" s="73"/>
    </row>
    <row r="53" spans="1:36" s="74" customFormat="1" ht="115.5" customHeight="1">
      <c r="A53" s="76">
        <v>30</v>
      </c>
      <c r="B53" s="335" t="s">
        <v>182</v>
      </c>
      <c r="C53" s="85" t="s">
        <v>180</v>
      </c>
      <c r="D53" s="380"/>
      <c r="E53" s="179">
        <f>E54</f>
        <v>150000</v>
      </c>
      <c r="F53" s="179">
        <f t="shared" ref="F53:V53" si="27">F54</f>
        <v>0</v>
      </c>
      <c r="G53" s="179">
        <f t="shared" si="27"/>
        <v>0</v>
      </c>
      <c r="H53" s="179">
        <f t="shared" si="27"/>
        <v>0</v>
      </c>
      <c r="I53" s="179">
        <f t="shared" si="27"/>
        <v>0</v>
      </c>
      <c r="J53" s="179">
        <f t="shared" si="27"/>
        <v>0</v>
      </c>
      <c r="K53" s="179">
        <f t="shared" si="27"/>
        <v>0</v>
      </c>
      <c r="L53" s="179">
        <f t="shared" si="27"/>
        <v>0</v>
      </c>
      <c r="M53" s="179">
        <f t="shared" si="27"/>
        <v>0</v>
      </c>
      <c r="N53" s="179">
        <f t="shared" si="27"/>
        <v>0</v>
      </c>
      <c r="O53" s="179">
        <f t="shared" si="27"/>
        <v>0</v>
      </c>
      <c r="P53" s="179">
        <f t="shared" si="27"/>
        <v>0</v>
      </c>
      <c r="Q53" s="179">
        <f t="shared" si="27"/>
        <v>0</v>
      </c>
      <c r="R53" s="179">
        <f t="shared" si="27"/>
        <v>0</v>
      </c>
      <c r="S53" s="179">
        <f t="shared" si="27"/>
        <v>0</v>
      </c>
      <c r="T53" s="179">
        <f t="shared" si="27"/>
        <v>0</v>
      </c>
      <c r="U53" s="179">
        <f t="shared" si="27"/>
        <v>0</v>
      </c>
      <c r="V53" s="179">
        <f t="shared" si="27"/>
        <v>150000</v>
      </c>
      <c r="W53" s="165">
        <f t="shared" si="17"/>
        <v>0</v>
      </c>
      <c r="X53" s="45"/>
      <c r="Y53" s="45"/>
      <c r="Z53" s="45"/>
      <c r="AA53" s="45"/>
      <c r="AB53" s="45"/>
      <c r="AC53" s="45"/>
      <c r="AD53" s="45"/>
      <c r="AE53" s="73"/>
      <c r="AF53" s="73"/>
      <c r="AG53" s="73"/>
      <c r="AH53" s="73"/>
      <c r="AI53" s="73"/>
      <c r="AJ53" s="73"/>
    </row>
    <row r="54" spans="1:36" s="74" customFormat="1" ht="118.5" customHeight="1">
      <c r="A54" s="43">
        <v>31</v>
      </c>
      <c r="B54" s="70">
        <v>3210</v>
      </c>
      <c r="C54" s="116" t="s">
        <v>34</v>
      </c>
      <c r="D54" s="286" t="s">
        <v>181</v>
      </c>
      <c r="E54" s="177">
        <v>150000</v>
      </c>
      <c r="F54" s="172"/>
      <c r="G54" s="172"/>
      <c r="H54" s="177"/>
      <c r="I54" s="185"/>
      <c r="J54" s="177"/>
      <c r="K54" s="177"/>
      <c r="L54" s="177"/>
      <c r="M54" s="177"/>
      <c r="N54" s="177"/>
      <c r="O54" s="177"/>
      <c r="P54" s="178"/>
      <c r="Q54" s="178"/>
      <c r="R54" s="178"/>
      <c r="S54" s="178"/>
      <c r="T54" s="177"/>
      <c r="U54" s="163">
        <v>0</v>
      </c>
      <c r="V54" s="172">
        <f>E54-F54</f>
        <v>150000</v>
      </c>
      <c r="W54" s="165">
        <f t="shared" si="17"/>
        <v>0</v>
      </c>
      <c r="X54" s="45"/>
      <c r="Y54" s="45"/>
      <c r="Z54" s="45"/>
      <c r="AA54" s="45"/>
      <c r="AB54" s="45"/>
      <c r="AC54" s="45"/>
      <c r="AD54" s="45"/>
      <c r="AE54" s="73"/>
      <c r="AF54" s="73"/>
      <c r="AG54" s="73"/>
      <c r="AH54" s="73"/>
      <c r="AI54" s="73"/>
      <c r="AJ54" s="73"/>
    </row>
    <row r="55" spans="1:36" s="74" customFormat="1" ht="39.75" hidden="1" customHeight="1">
      <c r="A55" s="76">
        <v>11</v>
      </c>
      <c r="B55" s="100" t="s">
        <v>32</v>
      </c>
      <c r="C55" s="92" t="s">
        <v>33</v>
      </c>
      <c r="D55" s="93"/>
      <c r="E55" s="179">
        <f>E56+E57+E58+E59</f>
        <v>0</v>
      </c>
      <c r="F55" s="179">
        <f t="shared" ref="F55:V55" si="28">F56+F57+F58+F59</f>
        <v>0</v>
      </c>
      <c r="G55" s="179">
        <f t="shared" si="28"/>
        <v>0</v>
      </c>
      <c r="H55" s="179">
        <f t="shared" si="28"/>
        <v>0</v>
      </c>
      <c r="I55" s="179">
        <f t="shared" si="28"/>
        <v>0</v>
      </c>
      <c r="J55" s="179">
        <f t="shared" si="28"/>
        <v>0</v>
      </c>
      <c r="K55" s="179">
        <f t="shared" si="28"/>
        <v>0</v>
      </c>
      <c r="L55" s="179">
        <f t="shared" si="28"/>
        <v>0</v>
      </c>
      <c r="M55" s="179">
        <f t="shared" si="28"/>
        <v>0</v>
      </c>
      <c r="N55" s="179">
        <f t="shared" si="28"/>
        <v>0</v>
      </c>
      <c r="O55" s="179">
        <f t="shared" si="28"/>
        <v>0</v>
      </c>
      <c r="P55" s="179">
        <f t="shared" si="28"/>
        <v>0</v>
      </c>
      <c r="Q55" s="179">
        <f t="shared" si="28"/>
        <v>0</v>
      </c>
      <c r="R55" s="179">
        <f t="shared" si="28"/>
        <v>0</v>
      </c>
      <c r="S55" s="179">
        <f t="shared" si="28"/>
        <v>0</v>
      </c>
      <c r="T55" s="179">
        <f t="shared" si="28"/>
        <v>0</v>
      </c>
      <c r="U55" s="179">
        <f t="shared" si="28"/>
        <v>0</v>
      </c>
      <c r="V55" s="179">
        <f t="shared" si="28"/>
        <v>0</v>
      </c>
      <c r="W55" s="165" t="e">
        <f t="shared" si="17"/>
        <v>#DIV/0!</v>
      </c>
      <c r="X55" s="45"/>
      <c r="Y55" s="45"/>
      <c r="Z55" s="45"/>
      <c r="AA55" s="45"/>
      <c r="AB55" s="45"/>
      <c r="AC55" s="45"/>
      <c r="AD55" s="45"/>
      <c r="AE55" s="73"/>
      <c r="AF55" s="73"/>
      <c r="AG55" s="73"/>
      <c r="AH55" s="73"/>
      <c r="AI55" s="73"/>
      <c r="AJ55" s="73"/>
    </row>
    <row r="56" spans="1:36" s="74" customFormat="1" ht="106.5" hidden="1" customHeight="1">
      <c r="A56" s="43">
        <v>12</v>
      </c>
      <c r="B56" s="42" t="s">
        <v>12</v>
      </c>
      <c r="C56" s="116" t="s">
        <v>34</v>
      </c>
      <c r="D56" s="286"/>
      <c r="E56" s="177"/>
      <c r="F56" s="172">
        <f>G56+T56</f>
        <v>0</v>
      </c>
      <c r="G56" s="172"/>
      <c r="H56" s="177"/>
      <c r="I56" s="185"/>
      <c r="J56" s="177"/>
      <c r="K56" s="177"/>
      <c r="L56" s="177"/>
      <c r="M56" s="177"/>
      <c r="N56" s="177"/>
      <c r="O56" s="177"/>
      <c r="P56" s="178"/>
      <c r="Q56" s="178"/>
      <c r="R56" s="178"/>
      <c r="S56" s="178"/>
      <c r="T56" s="177">
        <f>H56+I56+J56+K56+L56+M56+N56+O56+P56</f>
        <v>0</v>
      </c>
      <c r="U56" s="163"/>
      <c r="V56" s="172">
        <f>E56-F56</f>
        <v>0</v>
      </c>
      <c r="W56" s="165" t="e">
        <f t="shared" si="17"/>
        <v>#DIV/0!</v>
      </c>
      <c r="X56" s="45"/>
      <c r="Y56" s="45"/>
      <c r="Z56" s="45"/>
      <c r="AA56" s="45"/>
      <c r="AB56" s="45"/>
      <c r="AC56" s="45"/>
      <c r="AD56" s="45"/>
      <c r="AE56" s="73"/>
      <c r="AF56" s="73"/>
      <c r="AG56" s="73"/>
      <c r="AH56" s="73"/>
      <c r="AI56" s="73"/>
      <c r="AJ56" s="73"/>
    </row>
    <row r="57" spans="1:36" s="74" customFormat="1" ht="60.75" hidden="1" customHeight="1">
      <c r="A57" s="43"/>
      <c r="B57" s="42" t="s">
        <v>12</v>
      </c>
      <c r="C57" s="116" t="s">
        <v>34</v>
      </c>
      <c r="D57" s="158"/>
      <c r="E57" s="177"/>
      <c r="F57" s="172">
        <f>G57+T57</f>
        <v>0</v>
      </c>
      <c r="G57" s="172"/>
      <c r="H57" s="177"/>
      <c r="I57" s="185"/>
      <c r="J57" s="177"/>
      <c r="K57" s="177"/>
      <c r="L57" s="177"/>
      <c r="M57" s="177"/>
      <c r="N57" s="177"/>
      <c r="O57" s="177"/>
      <c r="P57" s="178"/>
      <c r="Q57" s="178"/>
      <c r="R57" s="178"/>
      <c r="S57" s="178"/>
      <c r="T57" s="177">
        <f>H57+I57+J57+K57+L57+M57+N57+O57+P57</f>
        <v>0</v>
      </c>
      <c r="U57" s="198"/>
      <c r="V57" s="172">
        <f>E57-F57</f>
        <v>0</v>
      </c>
      <c r="W57" s="165" t="e">
        <f t="shared" si="17"/>
        <v>#DIV/0!</v>
      </c>
      <c r="X57" s="45"/>
      <c r="Y57" s="45"/>
      <c r="Z57" s="45"/>
      <c r="AA57" s="45"/>
      <c r="AB57" s="45"/>
      <c r="AC57" s="45"/>
      <c r="AD57" s="45"/>
      <c r="AE57" s="73"/>
      <c r="AF57" s="73"/>
      <c r="AG57" s="73"/>
      <c r="AH57" s="73"/>
      <c r="AI57" s="73"/>
      <c r="AJ57" s="73"/>
    </row>
    <row r="58" spans="1:36" s="74" customFormat="1" ht="62.25" hidden="1" customHeight="1">
      <c r="A58" s="43"/>
      <c r="B58" s="42"/>
      <c r="C58" s="116"/>
      <c r="D58" s="159"/>
      <c r="E58" s="177"/>
      <c r="F58" s="172">
        <f t="shared" ref="F58:F61" si="29">G58+T58</f>
        <v>0</v>
      </c>
      <c r="G58" s="172"/>
      <c r="H58" s="177"/>
      <c r="I58" s="185"/>
      <c r="J58" s="177"/>
      <c r="K58" s="177"/>
      <c r="L58" s="177"/>
      <c r="M58" s="177"/>
      <c r="N58" s="177"/>
      <c r="O58" s="177"/>
      <c r="P58" s="178"/>
      <c r="Q58" s="178"/>
      <c r="R58" s="178"/>
      <c r="S58" s="178"/>
      <c r="T58" s="177">
        <f t="shared" ref="T58:T59" si="30">H58+I58+J58+K58+L58+M58+N58+O58+P58</f>
        <v>0</v>
      </c>
      <c r="U58" s="198"/>
      <c r="V58" s="172">
        <f>E58-F58</f>
        <v>0</v>
      </c>
      <c r="W58" s="165" t="e">
        <f t="shared" si="17"/>
        <v>#DIV/0!</v>
      </c>
      <c r="X58" s="45"/>
      <c r="Y58" s="45"/>
      <c r="Z58" s="45"/>
      <c r="AA58" s="45"/>
      <c r="AB58" s="45"/>
      <c r="AC58" s="45"/>
      <c r="AD58" s="45"/>
      <c r="AE58" s="73"/>
      <c r="AF58" s="73"/>
      <c r="AG58" s="73"/>
      <c r="AH58" s="73"/>
      <c r="AI58" s="73"/>
      <c r="AJ58" s="73"/>
    </row>
    <row r="59" spans="1:36" s="74" customFormat="1" ht="16.5" hidden="1" customHeight="1">
      <c r="A59" s="43"/>
      <c r="B59" s="42" t="s">
        <v>12</v>
      </c>
      <c r="C59" s="116" t="s">
        <v>34</v>
      </c>
      <c r="D59" s="158"/>
      <c r="E59" s="177"/>
      <c r="F59" s="172">
        <f t="shared" si="29"/>
        <v>0</v>
      </c>
      <c r="G59" s="172"/>
      <c r="H59" s="177"/>
      <c r="I59" s="185"/>
      <c r="J59" s="177"/>
      <c r="K59" s="177"/>
      <c r="L59" s="177"/>
      <c r="M59" s="177"/>
      <c r="N59" s="177"/>
      <c r="O59" s="177"/>
      <c r="P59" s="178"/>
      <c r="Q59" s="178"/>
      <c r="R59" s="178"/>
      <c r="S59" s="178"/>
      <c r="T59" s="177">
        <f t="shared" si="30"/>
        <v>0</v>
      </c>
      <c r="U59" s="198"/>
      <c r="V59" s="172">
        <f>E59-F59</f>
        <v>0</v>
      </c>
      <c r="W59" s="165" t="e">
        <f t="shared" si="17"/>
        <v>#DIV/0!</v>
      </c>
      <c r="X59" s="45"/>
      <c r="Y59" s="45"/>
      <c r="Z59" s="45"/>
      <c r="AA59" s="45"/>
      <c r="AB59" s="45"/>
      <c r="AC59" s="45"/>
      <c r="AD59" s="45"/>
      <c r="AE59" s="73"/>
      <c r="AF59" s="73"/>
      <c r="AG59" s="73"/>
      <c r="AH59" s="73"/>
      <c r="AI59" s="73"/>
      <c r="AJ59" s="73"/>
    </row>
    <row r="60" spans="1:36" s="74" customFormat="1" ht="62.25" hidden="1" customHeight="1">
      <c r="A60" s="76"/>
      <c r="B60" s="153" t="s">
        <v>53</v>
      </c>
      <c r="C60" s="212"/>
      <c r="D60" s="195"/>
      <c r="E60" s="179">
        <f>E61+E62</f>
        <v>0</v>
      </c>
      <c r="F60" s="179">
        <f t="shared" ref="F60:V60" si="31">F61+F62</f>
        <v>0</v>
      </c>
      <c r="G60" s="179">
        <f t="shared" si="31"/>
        <v>0</v>
      </c>
      <c r="H60" s="179">
        <f t="shared" si="31"/>
        <v>0</v>
      </c>
      <c r="I60" s="179">
        <f t="shared" si="31"/>
        <v>0</v>
      </c>
      <c r="J60" s="179">
        <f t="shared" si="31"/>
        <v>0</v>
      </c>
      <c r="K60" s="179">
        <f t="shared" si="31"/>
        <v>0</v>
      </c>
      <c r="L60" s="179">
        <f t="shared" si="31"/>
        <v>0</v>
      </c>
      <c r="M60" s="179">
        <f t="shared" si="31"/>
        <v>0</v>
      </c>
      <c r="N60" s="179">
        <f t="shared" si="31"/>
        <v>0</v>
      </c>
      <c r="O60" s="179">
        <f t="shared" si="31"/>
        <v>0</v>
      </c>
      <c r="P60" s="179">
        <f t="shared" si="31"/>
        <v>0</v>
      </c>
      <c r="Q60" s="179">
        <f t="shared" si="31"/>
        <v>0</v>
      </c>
      <c r="R60" s="179">
        <f t="shared" si="31"/>
        <v>0</v>
      </c>
      <c r="S60" s="179">
        <f t="shared" si="31"/>
        <v>0</v>
      </c>
      <c r="T60" s="179">
        <f t="shared" si="31"/>
        <v>0</v>
      </c>
      <c r="U60" s="179">
        <f t="shared" si="31"/>
        <v>0</v>
      </c>
      <c r="V60" s="179">
        <f t="shared" si="31"/>
        <v>0</v>
      </c>
      <c r="W60" s="165" t="e">
        <f t="shared" si="17"/>
        <v>#DIV/0!</v>
      </c>
      <c r="X60" s="45"/>
      <c r="Y60" s="45"/>
      <c r="Z60" s="45"/>
      <c r="AA60" s="45"/>
      <c r="AB60" s="45"/>
      <c r="AC60" s="45"/>
      <c r="AD60" s="45"/>
      <c r="AE60" s="73"/>
      <c r="AF60" s="73"/>
      <c r="AG60" s="73"/>
      <c r="AH60" s="73"/>
      <c r="AI60" s="73"/>
      <c r="AJ60" s="73"/>
    </row>
    <row r="61" spans="1:36" s="74" customFormat="1" ht="90" hidden="1" customHeight="1">
      <c r="A61" s="43"/>
      <c r="B61" s="42" t="s">
        <v>12</v>
      </c>
      <c r="C61" s="116" t="s">
        <v>34</v>
      </c>
      <c r="D61" s="249"/>
      <c r="E61" s="177"/>
      <c r="F61" s="172">
        <f t="shared" si="29"/>
        <v>0</v>
      </c>
      <c r="G61" s="172"/>
      <c r="H61" s="177"/>
      <c r="I61" s="185"/>
      <c r="J61" s="177"/>
      <c r="K61" s="177"/>
      <c r="L61" s="177"/>
      <c r="M61" s="177"/>
      <c r="N61" s="177"/>
      <c r="O61" s="177"/>
      <c r="P61" s="178"/>
      <c r="Q61" s="178"/>
      <c r="R61" s="178"/>
      <c r="S61" s="178"/>
      <c r="T61" s="177">
        <f>H61+I61+J61</f>
        <v>0</v>
      </c>
      <c r="U61" s="163"/>
      <c r="V61" s="172">
        <f>E61-F61</f>
        <v>0</v>
      </c>
      <c r="W61" s="165" t="e">
        <f t="shared" si="17"/>
        <v>#DIV/0!</v>
      </c>
      <c r="X61" s="45"/>
      <c r="Y61" s="45"/>
      <c r="Z61" s="45"/>
      <c r="AA61" s="45"/>
      <c r="AB61" s="45"/>
      <c r="AC61" s="45"/>
      <c r="AD61" s="45"/>
      <c r="AE61" s="73"/>
      <c r="AF61" s="73"/>
      <c r="AG61" s="73"/>
      <c r="AH61" s="73"/>
      <c r="AI61" s="73"/>
      <c r="AJ61" s="73"/>
    </row>
    <row r="62" spans="1:36" s="74" customFormat="1" ht="86.25" hidden="1" customHeight="1">
      <c r="A62" s="43"/>
      <c r="B62" s="42"/>
      <c r="C62" s="204" t="s">
        <v>34</v>
      </c>
      <c r="D62" s="152"/>
      <c r="E62" s="177"/>
      <c r="F62" s="172">
        <f>G62+T62</f>
        <v>0</v>
      </c>
      <c r="G62" s="172"/>
      <c r="H62" s="177"/>
      <c r="I62" s="185"/>
      <c r="J62" s="177"/>
      <c r="K62" s="177"/>
      <c r="L62" s="177"/>
      <c r="M62" s="177"/>
      <c r="N62" s="177"/>
      <c r="O62" s="177"/>
      <c r="P62" s="178"/>
      <c r="Q62" s="178"/>
      <c r="R62" s="178"/>
      <c r="S62" s="178"/>
      <c r="T62" s="177">
        <f>H62+I62+J62</f>
        <v>0</v>
      </c>
      <c r="U62" s="198">
        <v>0</v>
      </c>
      <c r="V62" s="172">
        <f>E62-F62</f>
        <v>0</v>
      </c>
      <c r="W62" s="165" t="e">
        <f t="shared" si="17"/>
        <v>#DIV/0!</v>
      </c>
      <c r="X62" s="45"/>
      <c r="Y62" s="45"/>
      <c r="Z62" s="45"/>
      <c r="AA62" s="45"/>
      <c r="AB62" s="45"/>
      <c r="AC62" s="45"/>
      <c r="AD62" s="45"/>
      <c r="AE62" s="73"/>
      <c r="AF62" s="73"/>
      <c r="AG62" s="73"/>
      <c r="AH62" s="73"/>
      <c r="AI62" s="73"/>
      <c r="AJ62" s="73"/>
    </row>
    <row r="63" spans="1:36" s="74" customFormat="1" ht="97.5" hidden="1" customHeight="1">
      <c r="A63" s="76"/>
      <c r="B63" s="153" t="s">
        <v>53</v>
      </c>
      <c r="C63" s="121" t="s">
        <v>54</v>
      </c>
      <c r="D63" s="211"/>
      <c r="E63" s="179">
        <f>E64</f>
        <v>0</v>
      </c>
      <c r="F63" s="179">
        <f t="shared" ref="F63:V63" si="32">F64</f>
        <v>0</v>
      </c>
      <c r="G63" s="179">
        <f t="shared" si="32"/>
        <v>0</v>
      </c>
      <c r="H63" s="179">
        <f t="shared" si="32"/>
        <v>0</v>
      </c>
      <c r="I63" s="179">
        <f t="shared" si="32"/>
        <v>0</v>
      </c>
      <c r="J63" s="179">
        <f t="shared" si="32"/>
        <v>0</v>
      </c>
      <c r="K63" s="179">
        <f t="shared" si="32"/>
        <v>0</v>
      </c>
      <c r="L63" s="179">
        <f t="shared" si="32"/>
        <v>0</v>
      </c>
      <c r="M63" s="179">
        <f t="shared" si="32"/>
        <v>0</v>
      </c>
      <c r="N63" s="179">
        <f t="shared" si="32"/>
        <v>0</v>
      </c>
      <c r="O63" s="179">
        <f t="shared" si="32"/>
        <v>0</v>
      </c>
      <c r="P63" s="179">
        <f t="shared" si="32"/>
        <v>0</v>
      </c>
      <c r="Q63" s="179">
        <f t="shared" si="32"/>
        <v>0</v>
      </c>
      <c r="R63" s="179">
        <f t="shared" si="32"/>
        <v>0</v>
      </c>
      <c r="S63" s="179">
        <f t="shared" si="32"/>
        <v>0</v>
      </c>
      <c r="T63" s="179">
        <f t="shared" si="32"/>
        <v>0</v>
      </c>
      <c r="U63" s="179">
        <f t="shared" si="32"/>
        <v>0</v>
      </c>
      <c r="V63" s="179">
        <f t="shared" si="32"/>
        <v>0</v>
      </c>
      <c r="W63" s="165" t="e">
        <f t="shared" si="17"/>
        <v>#DIV/0!</v>
      </c>
      <c r="X63" s="45"/>
      <c r="Y63" s="45"/>
      <c r="Z63" s="45"/>
      <c r="AA63" s="45"/>
      <c r="AB63" s="45"/>
      <c r="AC63" s="45"/>
      <c r="AD63" s="45"/>
      <c r="AE63" s="73"/>
      <c r="AF63" s="73"/>
      <c r="AG63" s="73"/>
      <c r="AH63" s="73"/>
      <c r="AI63" s="73"/>
      <c r="AJ63" s="73"/>
    </row>
    <row r="64" spans="1:36" s="74" customFormat="1" ht="106.5" hidden="1" customHeight="1">
      <c r="A64" s="43"/>
      <c r="B64" s="42"/>
      <c r="C64" s="116"/>
      <c r="D64" s="209"/>
      <c r="E64" s="177"/>
      <c r="F64" s="172">
        <f>G64+T64</f>
        <v>0</v>
      </c>
      <c r="G64" s="172"/>
      <c r="H64" s="177"/>
      <c r="I64" s="185"/>
      <c r="J64" s="177"/>
      <c r="K64" s="177"/>
      <c r="L64" s="177"/>
      <c r="M64" s="177"/>
      <c r="N64" s="177"/>
      <c r="O64" s="177"/>
      <c r="P64" s="178"/>
      <c r="Q64" s="178"/>
      <c r="R64" s="178"/>
      <c r="S64" s="178"/>
      <c r="T64" s="177">
        <f>I64+J64+K64+L64+M64+H64</f>
        <v>0</v>
      </c>
      <c r="U64" s="163">
        <v>0</v>
      </c>
      <c r="V64" s="172">
        <f>E64-F64</f>
        <v>0</v>
      </c>
      <c r="W64" s="165" t="e">
        <f t="shared" si="17"/>
        <v>#DIV/0!</v>
      </c>
      <c r="X64" s="45"/>
      <c r="Y64" s="45"/>
      <c r="Z64" s="45"/>
      <c r="AA64" s="45"/>
      <c r="AB64" s="45"/>
      <c r="AC64" s="45"/>
      <c r="AD64" s="45"/>
      <c r="AE64" s="73"/>
      <c r="AF64" s="73"/>
      <c r="AG64" s="73"/>
      <c r="AH64" s="73"/>
      <c r="AI64" s="73"/>
      <c r="AJ64" s="73"/>
    </row>
    <row r="65" spans="1:36" s="74" customFormat="1" ht="86.25" hidden="1" customHeight="1">
      <c r="A65" s="76"/>
      <c r="B65" s="153" t="s">
        <v>47</v>
      </c>
      <c r="C65" s="121" t="s">
        <v>48</v>
      </c>
      <c r="D65" s="194"/>
      <c r="E65" s="179">
        <f>E66</f>
        <v>0</v>
      </c>
      <c r="F65" s="179">
        <f t="shared" ref="F65:V65" si="33">F66</f>
        <v>0</v>
      </c>
      <c r="G65" s="179">
        <f t="shared" si="33"/>
        <v>0</v>
      </c>
      <c r="H65" s="179">
        <f t="shared" si="33"/>
        <v>0</v>
      </c>
      <c r="I65" s="179">
        <f t="shared" si="33"/>
        <v>0</v>
      </c>
      <c r="J65" s="179">
        <f t="shared" si="33"/>
        <v>0</v>
      </c>
      <c r="K65" s="179">
        <f t="shared" si="33"/>
        <v>0</v>
      </c>
      <c r="L65" s="179">
        <f t="shared" si="33"/>
        <v>0</v>
      </c>
      <c r="M65" s="179">
        <f t="shared" si="33"/>
        <v>0</v>
      </c>
      <c r="N65" s="179">
        <f t="shared" si="33"/>
        <v>0</v>
      </c>
      <c r="O65" s="179">
        <f t="shared" si="33"/>
        <v>0</v>
      </c>
      <c r="P65" s="179">
        <f t="shared" si="33"/>
        <v>0</v>
      </c>
      <c r="Q65" s="179">
        <f t="shared" si="33"/>
        <v>0</v>
      </c>
      <c r="R65" s="179">
        <f t="shared" si="33"/>
        <v>0</v>
      </c>
      <c r="S65" s="179">
        <f t="shared" si="33"/>
        <v>0</v>
      </c>
      <c r="T65" s="179">
        <f t="shared" si="33"/>
        <v>0</v>
      </c>
      <c r="U65" s="179">
        <f t="shared" si="33"/>
        <v>0</v>
      </c>
      <c r="V65" s="179">
        <f t="shared" si="33"/>
        <v>0</v>
      </c>
      <c r="W65" s="165" t="e">
        <f t="shared" si="17"/>
        <v>#DIV/0!</v>
      </c>
      <c r="X65" s="45"/>
      <c r="Y65" s="45"/>
      <c r="Z65" s="45"/>
      <c r="AA65" s="45"/>
      <c r="AB65" s="45"/>
      <c r="AC65" s="45"/>
      <c r="AD65" s="45"/>
      <c r="AE65" s="73"/>
      <c r="AF65" s="73"/>
      <c r="AG65" s="73"/>
      <c r="AH65" s="73"/>
      <c r="AI65" s="73"/>
      <c r="AJ65" s="73"/>
    </row>
    <row r="66" spans="1:36" s="74" customFormat="1" ht="86.25" hidden="1" customHeight="1">
      <c r="A66" s="43"/>
      <c r="B66" s="42" t="s">
        <v>12</v>
      </c>
      <c r="C66" s="116" t="s">
        <v>36</v>
      </c>
      <c r="D66" s="158"/>
      <c r="E66" s="177"/>
      <c r="F66" s="172">
        <f>G66+T66</f>
        <v>0</v>
      </c>
      <c r="G66" s="172"/>
      <c r="H66" s="177"/>
      <c r="I66" s="185"/>
      <c r="J66" s="177"/>
      <c r="K66" s="177"/>
      <c r="L66" s="177"/>
      <c r="M66" s="177"/>
      <c r="N66" s="177"/>
      <c r="O66" s="177"/>
      <c r="P66" s="178"/>
      <c r="Q66" s="178"/>
      <c r="R66" s="178"/>
      <c r="S66" s="178"/>
      <c r="T66" s="177">
        <f>H66+I66+J66+K66+L66</f>
        <v>0</v>
      </c>
      <c r="U66" s="198"/>
      <c r="V66" s="172">
        <f>E66-F66</f>
        <v>0</v>
      </c>
      <c r="W66" s="165" t="e">
        <f t="shared" si="17"/>
        <v>#DIV/0!</v>
      </c>
      <c r="X66" s="45"/>
      <c r="Y66" s="45"/>
      <c r="Z66" s="45"/>
      <c r="AA66" s="45"/>
      <c r="AB66" s="45"/>
      <c r="AC66" s="45"/>
      <c r="AD66" s="45"/>
      <c r="AE66" s="73"/>
      <c r="AF66" s="73"/>
      <c r="AG66" s="73"/>
      <c r="AH66" s="73"/>
      <c r="AI66" s="73"/>
      <c r="AJ66" s="73"/>
    </row>
    <row r="67" spans="1:36" ht="59.25" customHeight="1">
      <c r="A67" s="64">
        <v>32</v>
      </c>
      <c r="B67" s="335" t="s">
        <v>46</v>
      </c>
      <c r="C67" s="121" t="s">
        <v>35</v>
      </c>
      <c r="D67" s="287"/>
      <c r="E67" s="175">
        <f>E68</f>
        <v>2000000</v>
      </c>
      <c r="F67" s="175">
        <f t="shared" ref="F67:V67" si="34">F68</f>
        <v>0</v>
      </c>
      <c r="G67" s="175">
        <f t="shared" si="34"/>
        <v>0</v>
      </c>
      <c r="H67" s="175">
        <f t="shared" si="34"/>
        <v>0</v>
      </c>
      <c r="I67" s="175">
        <f t="shared" si="34"/>
        <v>0</v>
      </c>
      <c r="J67" s="175">
        <f t="shared" si="34"/>
        <v>0</v>
      </c>
      <c r="K67" s="175">
        <f t="shared" si="34"/>
        <v>0</v>
      </c>
      <c r="L67" s="175">
        <f t="shared" si="34"/>
        <v>0</v>
      </c>
      <c r="M67" s="175">
        <f t="shared" si="34"/>
        <v>0</v>
      </c>
      <c r="N67" s="175">
        <f t="shared" si="34"/>
        <v>0</v>
      </c>
      <c r="O67" s="175">
        <f t="shared" si="34"/>
        <v>0</v>
      </c>
      <c r="P67" s="175">
        <f t="shared" si="34"/>
        <v>0</v>
      </c>
      <c r="Q67" s="175">
        <f t="shared" si="34"/>
        <v>0</v>
      </c>
      <c r="R67" s="175">
        <f t="shared" si="34"/>
        <v>0</v>
      </c>
      <c r="S67" s="175">
        <f t="shared" si="34"/>
        <v>0</v>
      </c>
      <c r="T67" s="175">
        <f t="shared" si="34"/>
        <v>0</v>
      </c>
      <c r="U67" s="175">
        <f t="shared" si="34"/>
        <v>0</v>
      </c>
      <c r="V67" s="175">
        <f t="shared" si="34"/>
        <v>2000000</v>
      </c>
      <c r="W67" s="165">
        <f t="shared" si="17"/>
        <v>0</v>
      </c>
      <c r="X67" s="40"/>
      <c r="Y67" s="40"/>
      <c r="Z67" s="40"/>
      <c r="AA67" s="40"/>
      <c r="AB67" s="40"/>
      <c r="AC67" s="40"/>
      <c r="AD67" s="40"/>
      <c r="AE67" s="16"/>
      <c r="AF67" s="16"/>
      <c r="AG67" s="16"/>
      <c r="AH67" s="16"/>
      <c r="AI67" s="16"/>
      <c r="AJ67" s="16"/>
    </row>
    <row r="68" spans="1:36" ht="88.5" customHeight="1">
      <c r="A68" s="18">
        <v>33</v>
      </c>
      <c r="B68" s="20">
        <v>3121</v>
      </c>
      <c r="C68" s="116" t="s">
        <v>62</v>
      </c>
      <c r="D68" s="232" t="s">
        <v>77</v>
      </c>
      <c r="E68" s="180">
        <v>2000000</v>
      </c>
      <c r="F68" s="166">
        <f t="shared" ref="F68:F76" si="35">G68+T68</f>
        <v>0</v>
      </c>
      <c r="G68" s="166"/>
      <c r="H68" s="313"/>
      <c r="I68" s="314"/>
      <c r="J68" s="314"/>
      <c r="K68" s="314"/>
      <c r="L68" s="315"/>
      <c r="M68" s="315"/>
      <c r="N68" s="316"/>
      <c r="O68" s="316"/>
      <c r="P68" s="316"/>
      <c r="Q68" s="316"/>
      <c r="R68" s="316"/>
      <c r="S68" s="316"/>
      <c r="T68" s="172">
        <f>H68+I68+J68+K68+L68+M68+N68+O68+P68+Q68+R68+S68</f>
        <v>0</v>
      </c>
      <c r="U68" s="317">
        <v>0</v>
      </c>
      <c r="V68" s="306">
        <f t="shared" ref="V68:V74" si="36">E68-F68</f>
        <v>2000000</v>
      </c>
      <c r="W68" s="165">
        <f t="shared" si="17"/>
        <v>0</v>
      </c>
      <c r="X68" s="40"/>
      <c r="Y68" s="40"/>
      <c r="Z68" s="40"/>
      <c r="AA68" s="40"/>
      <c r="AB68" s="40"/>
      <c r="AC68" s="40"/>
      <c r="AD68" s="40"/>
      <c r="AE68" s="16"/>
      <c r="AF68" s="16"/>
      <c r="AG68" s="16"/>
      <c r="AH68" s="16"/>
      <c r="AI68" s="16"/>
      <c r="AJ68" s="16"/>
    </row>
    <row r="69" spans="1:36" ht="21.75" hidden="1" customHeight="1">
      <c r="A69" s="18"/>
      <c r="B69" s="20"/>
      <c r="C69" s="19"/>
      <c r="D69" s="9"/>
      <c r="E69" s="180"/>
      <c r="F69" s="181">
        <f t="shared" si="35"/>
        <v>0</v>
      </c>
      <c r="G69" s="310"/>
      <c r="H69" s="314"/>
      <c r="I69" s="314"/>
      <c r="J69" s="314"/>
      <c r="K69" s="314"/>
      <c r="L69" s="315"/>
      <c r="M69" s="315"/>
      <c r="N69" s="315"/>
      <c r="O69" s="315"/>
      <c r="P69" s="315"/>
      <c r="Q69" s="315"/>
      <c r="R69" s="315"/>
      <c r="S69" s="315"/>
      <c r="T69" s="172">
        <f>H69+I69+J69+K69+L69+M69+N69+O69+P69+Q69+R69+S69</f>
        <v>0</v>
      </c>
      <c r="U69" s="172"/>
      <c r="V69" s="182">
        <f t="shared" si="36"/>
        <v>0</v>
      </c>
      <c r="W69" s="165" t="e">
        <f t="shared" si="17"/>
        <v>#DIV/0!</v>
      </c>
      <c r="X69" s="40"/>
      <c r="Y69" s="40"/>
      <c r="Z69" s="40"/>
      <c r="AA69" s="40"/>
      <c r="AB69" s="40"/>
      <c r="AC69" s="40"/>
      <c r="AD69" s="40"/>
      <c r="AE69" s="16"/>
      <c r="AF69" s="16"/>
      <c r="AG69" s="16"/>
      <c r="AH69" s="16"/>
      <c r="AI69" s="16"/>
      <c r="AJ69" s="16"/>
    </row>
    <row r="70" spans="1:36" ht="21.75" hidden="1" customHeight="1">
      <c r="A70" s="18"/>
      <c r="B70" s="20"/>
      <c r="C70" s="19"/>
      <c r="D70" s="9"/>
      <c r="E70" s="180"/>
      <c r="F70" s="181">
        <f t="shared" si="35"/>
        <v>0</v>
      </c>
      <c r="G70" s="310"/>
      <c r="H70" s="314"/>
      <c r="I70" s="314"/>
      <c r="J70" s="314"/>
      <c r="K70" s="314"/>
      <c r="L70" s="315"/>
      <c r="M70" s="315"/>
      <c r="N70" s="315"/>
      <c r="O70" s="315"/>
      <c r="P70" s="315"/>
      <c r="Q70" s="315"/>
      <c r="R70" s="315"/>
      <c r="S70" s="315"/>
      <c r="T70" s="172">
        <f>H70+I70+J70+K70+L70+M70+N70+O70+P70+Q70+R70+S70</f>
        <v>0</v>
      </c>
      <c r="U70" s="172"/>
      <c r="V70" s="182">
        <f t="shared" si="36"/>
        <v>0</v>
      </c>
      <c r="W70" s="165" t="e">
        <f t="shared" ref="W70:W119" si="37">U70*100/E70</f>
        <v>#DIV/0!</v>
      </c>
      <c r="X70" s="40"/>
      <c r="Y70" s="40"/>
      <c r="Z70" s="40"/>
      <c r="AA70" s="40"/>
      <c r="AB70" s="40"/>
      <c r="AC70" s="40"/>
      <c r="AD70" s="40"/>
      <c r="AE70" s="16"/>
      <c r="AF70" s="16"/>
      <c r="AG70" s="16"/>
      <c r="AH70" s="16"/>
      <c r="AI70" s="16"/>
      <c r="AJ70" s="16"/>
    </row>
    <row r="71" spans="1:36" ht="0.75" hidden="1" customHeight="1">
      <c r="A71" s="18"/>
      <c r="D71" s="101"/>
      <c r="E71" s="177"/>
      <c r="F71" s="181">
        <f t="shared" si="35"/>
        <v>0</v>
      </c>
      <c r="G71" s="181"/>
      <c r="H71" s="318"/>
      <c r="I71" s="318"/>
      <c r="J71" s="318"/>
      <c r="K71" s="318"/>
      <c r="L71" s="315"/>
      <c r="M71" s="315"/>
      <c r="N71" s="315"/>
      <c r="O71" s="315"/>
      <c r="P71" s="315"/>
      <c r="Q71" s="315"/>
      <c r="R71" s="315"/>
      <c r="S71" s="315"/>
      <c r="T71" s="172">
        <f>H71+I71+J71+K71+L71+M71+N71</f>
        <v>0</v>
      </c>
      <c r="U71" s="172"/>
      <c r="V71" s="182">
        <f t="shared" si="36"/>
        <v>0</v>
      </c>
      <c r="W71" s="165" t="e">
        <f t="shared" si="37"/>
        <v>#DIV/0!</v>
      </c>
      <c r="X71" s="40"/>
      <c r="Y71" s="40"/>
      <c r="Z71" s="40"/>
      <c r="AA71" s="40"/>
      <c r="AB71" s="40"/>
      <c r="AC71" s="40"/>
      <c r="AD71" s="40"/>
      <c r="AE71" s="16"/>
      <c r="AF71" s="16"/>
      <c r="AG71" s="16"/>
      <c r="AH71" s="16"/>
      <c r="AI71" s="16"/>
      <c r="AJ71" s="16"/>
    </row>
    <row r="72" spans="1:36" ht="98.25" hidden="1" customHeight="1">
      <c r="A72" s="18"/>
      <c r="B72" s="20"/>
      <c r="C72" s="19"/>
      <c r="D72" s="89"/>
      <c r="E72" s="177"/>
      <c r="F72" s="181">
        <f t="shared" si="35"/>
        <v>0</v>
      </c>
      <c r="G72" s="181"/>
      <c r="H72" s="318"/>
      <c r="I72" s="318"/>
      <c r="J72" s="318"/>
      <c r="K72" s="318"/>
      <c r="L72" s="315"/>
      <c r="M72" s="315"/>
      <c r="N72" s="315"/>
      <c r="O72" s="315"/>
      <c r="P72" s="315"/>
      <c r="Q72" s="315"/>
      <c r="R72" s="315"/>
      <c r="S72" s="315"/>
      <c r="T72" s="172">
        <f>H72+I72+J72+K72+L72+M72+N72+O72+P72+Q72+R72+S72</f>
        <v>0</v>
      </c>
      <c r="U72" s="172"/>
      <c r="V72" s="182">
        <f t="shared" si="36"/>
        <v>0</v>
      </c>
      <c r="W72" s="165" t="e">
        <f t="shared" si="37"/>
        <v>#DIV/0!</v>
      </c>
      <c r="X72" s="40"/>
      <c r="Y72" s="40"/>
      <c r="Z72" s="40"/>
      <c r="AA72" s="40"/>
      <c r="AB72" s="40"/>
      <c r="AC72" s="40"/>
      <c r="AD72" s="40"/>
      <c r="AE72" s="16"/>
      <c r="AF72" s="16"/>
      <c r="AG72" s="16"/>
      <c r="AH72" s="16"/>
      <c r="AI72" s="16"/>
      <c r="AJ72" s="16"/>
    </row>
    <row r="73" spans="1:36" ht="84" hidden="1" customHeight="1">
      <c r="A73" s="18"/>
      <c r="B73" s="20"/>
      <c r="C73" s="136"/>
      <c r="D73" s="231"/>
      <c r="E73" s="177"/>
      <c r="F73" s="166">
        <f t="shared" si="35"/>
        <v>0</v>
      </c>
      <c r="G73" s="166"/>
      <c r="H73" s="163"/>
      <c r="I73" s="172"/>
      <c r="J73" s="172"/>
      <c r="K73" s="172"/>
      <c r="L73" s="172"/>
      <c r="M73" s="172"/>
      <c r="N73" s="172"/>
      <c r="O73" s="172"/>
      <c r="P73" s="172"/>
      <c r="Q73" s="172"/>
      <c r="R73" s="172"/>
      <c r="S73" s="172"/>
      <c r="T73" s="172">
        <f>H73+I73+J73+K73+L73+M73+N73+O73+P73+Q73+R73+S73</f>
        <v>0</v>
      </c>
      <c r="U73" s="163"/>
      <c r="V73" s="165">
        <f t="shared" si="36"/>
        <v>0</v>
      </c>
      <c r="W73" s="165" t="e">
        <f t="shared" si="37"/>
        <v>#DIV/0!</v>
      </c>
      <c r="X73" s="40"/>
      <c r="Y73" s="40"/>
      <c r="Z73" s="40"/>
      <c r="AA73" s="40"/>
      <c r="AB73" s="40"/>
      <c r="AC73" s="40"/>
      <c r="AD73" s="40"/>
      <c r="AE73" s="16"/>
      <c r="AF73" s="16"/>
      <c r="AG73" s="16"/>
      <c r="AH73" s="16"/>
      <c r="AI73" s="16"/>
      <c r="AJ73" s="16"/>
    </row>
    <row r="74" spans="1:36" ht="97.5" hidden="1" customHeight="1">
      <c r="A74" s="18"/>
      <c r="B74" s="70"/>
      <c r="C74" s="213"/>
      <c r="D74" s="209"/>
      <c r="E74" s="177"/>
      <c r="F74" s="166">
        <f>G74+T74</f>
        <v>0</v>
      </c>
      <c r="G74" s="181"/>
      <c r="H74" s="314"/>
      <c r="I74" s="314"/>
      <c r="J74" s="314"/>
      <c r="K74" s="314"/>
      <c r="L74" s="315"/>
      <c r="M74" s="307"/>
      <c r="N74" s="315"/>
      <c r="O74" s="315"/>
      <c r="P74" s="315"/>
      <c r="Q74" s="315"/>
      <c r="R74" s="315"/>
      <c r="S74" s="315"/>
      <c r="T74" s="172">
        <f>H74+I74+J74+K74</f>
        <v>0</v>
      </c>
      <c r="U74" s="172"/>
      <c r="V74" s="165">
        <f t="shared" si="36"/>
        <v>0</v>
      </c>
      <c r="W74" s="165" t="e">
        <f t="shared" si="37"/>
        <v>#DIV/0!</v>
      </c>
      <c r="X74" s="40"/>
      <c r="Y74" s="40"/>
      <c r="Z74" s="40"/>
      <c r="AA74" s="40"/>
      <c r="AB74" s="40"/>
      <c r="AC74" s="40"/>
      <c r="AD74" s="40"/>
      <c r="AE74" s="16"/>
      <c r="AF74" s="16"/>
      <c r="AG74" s="16"/>
      <c r="AH74" s="16"/>
      <c r="AI74" s="16"/>
      <c r="AJ74" s="16"/>
    </row>
    <row r="75" spans="1:36" ht="50.25" customHeight="1">
      <c r="A75" s="76">
        <v>34</v>
      </c>
      <c r="B75" s="338" t="s">
        <v>116</v>
      </c>
      <c r="C75" s="121" t="s">
        <v>110</v>
      </c>
      <c r="D75" s="288"/>
      <c r="E75" s="179">
        <f>E76</f>
        <v>470000</v>
      </c>
      <c r="F75" s="179">
        <f t="shared" ref="F75" si="38">F76</f>
        <v>0</v>
      </c>
      <c r="G75" s="179">
        <f t="shared" ref="G75" si="39">G76</f>
        <v>0</v>
      </c>
      <c r="H75" s="179">
        <f t="shared" ref="H75" si="40">H76</f>
        <v>0</v>
      </c>
      <c r="I75" s="179">
        <f t="shared" ref="I75" si="41">I76</f>
        <v>0</v>
      </c>
      <c r="J75" s="179">
        <f t="shared" ref="J75" si="42">J76</f>
        <v>0</v>
      </c>
      <c r="K75" s="179">
        <f t="shared" ref="K75" si="43">K76</f>
        <v>0</v>
      </c>
      <c r="L75" s="179">
        <f t="shared" ref="L75" si="44">L76</f>
        <v>0</v>
      </c>
      <c r="M75" s="179">
        <f t="shared" ref="M75" si="45">M76</f>
        <v>0</v>
      </c>
      <c r="N75" s="179">
        <f t="shared" ref="N75" si="46">N76</f>
        <v>0</v>
      </c>
      <c r="O75" s="179">
        <f t="shared" ref="O75" si="47">O76</f>
        <v>0</v>
      </c>
      <c r="P75" s="179">
        <f t="shared" ref="P75" si="48">P76</f>
        <v>0</v>
      </c>
      <c r="Q75" s="179">
        <f t="shared" ref="Q75" si="49">Q76</f>
        <v>0</v>
      </c>
      <c r="R75" s="179">
        <f t="shared" ref="R75" si="50">R76</f>
        <v>0</v>
      </c>
      <c r="S75" s="179">
        <f t="shared" ref="S75" si="51">S76</f>
        <v>0</v>
      </c>
      <c r="T75" s="179">
        <f t="shared" ref="T75" si="52">T76</f>
        <v>0</v>
      </c>
      <c r="U75" s="179">
        <f t="shared" ref="U75" si="53">U76</f>
        <v>0</v>
      </c>
      <c r="V75" s="179">
        <f t="shared" ref="V75" si="54">V76</f>
        <v>470000</v>
      </c>
      <c r="W75" s="165">
        <f t="shared" si="37"/>
        <v>0</v>
      </c>
      <c r="X75" s="40"/>
      <c r="Y75" s="40"/>
      <c r="Z75" s="40"/>
      <c r="AA75" s="40"/>
      <c r="AB75" s="40"/>
      <c r="AC75" s="40"/>
      <c r="AD75" s="40"/>
      <c r="AE75" s="16"/>
      <c r="AF75" s="16"/>
      <c r="AG75" s="16"/>
      <c r="AH75" s="16"/>
      <c r="AI75" s="16"/>
      <c r="AJ75" s="16"/>
    </row>
    <row r="76" spans="1:36" ht="216.75" customHeight="1">
      <c r="A76" s="18">
        <v>35</v>
      </c>
      <c r="B76" s="70">
        <v>3142</v>
      </c>
      <c r="C76" s="248" t="s">
        <v>31</v>
      </c>
      <c r="D76" s="286" t="s">
        <v>183</v>
      </c>
      <c r="E76" s="177">
        <v>470000</v>
      </c>
      <c r="F76" s="166">
        <f t="shared" si="35"/>
        <v>0</v>
      </c>
      <c r="G76" s="166"/>
      <c r="H76" s="319"/>
      <c r="I76" s="319"/>
      <c r="J76" s="314"/>
      <c r="K76" s="314"/>
      <c r="L76" s="315"/>
      <c r="M76" s="307"/>
      <c r="N76" s="315"/>
      <c r="O76" s="315"/>
      <c r="P76" s="315"/>
      <c r="Q76" s="315"/>
      <c r="R76" s="315"/>
      <c r="S76" s="315"/>
      <c r="T76" s="172">
        <f t="shared" ref="T76" si="55">H76+I76+J76+K76+L76+M76+N76+O76+P76+Q76+R76+S76</f>
        <v>0</v>
      </c>
      <c r="U76" s="163">
        <v>0</v>
      </c>
      <c r="V76" s="165">
        <f>E76-F76</f>
        <v>470000</v>
      </c>
      <c r="W76" s="165">
        <f t="shared" si="37"/>
        <v>0</v>
      </c>
      <c r="X76" s="40"/>
      <c r="Y76" s="40"/>
      <c r="Z76" s="40"/>
      <c r="AA76" s="40"/>
      <c r="AB76" s="40"/>
      <c r="AC76" s="40"/>
      <c r="AD76" s="40"/>
      <c r="AE76" s="16"/>
      <c r="AF76" s="16"/>
      <c r="AG76" s="16"/>
      <c r="AH76" s="16"/>
      <c r="AI76" s="16"/>
      <c r="AJ76" s="16"/>
    </row>
    <row r="77" spans="1:36" ht="117" customHeight="1">
      <c r="A77" s="76">
        <v>36</v>
      </c>
      <c r="B77" s="335" t="s">
        <v>186</v>
      </c>
      <c r="C77" s="238" t="s">
        <v>112</v>
      </c>
      <c r="D77" s="346"/>
      <c r="E77" s="179">
        <f>E78</f>
        <v>1000000</v>
      </c>
      <c r="F77" s="179">
        <f t="shared" ref="F77:V77" si="56">F78</f>
        <v>0</v>
      </c>
      <c r="G77" s="179">
        <f t="shared" si="56"/>
        <v>0</v>
      </c>
      <c r="H77" s="179">
        <f t="shared" si="56"/>
        <v>0</v>
      </c>
      <c r="I77" s="179">
        <f t="shared" si="56"/>
        <v>0</v>
      </c>
      <c r="J77" s="179">
        <f t="shared" si="56"/>
        <v>0</v>
      </c>
      <c r="K77" s="179">
        <f t="shared" si="56"/>
        <v>0</v>
      </c>
      <c r="L77" s="179">
        <f t="shared" si="56"/>
        <v>0</v>
      </c>
      <c r="M77" s="179">
        <f t="shared" si="56"/>
        <v>0</v>
      </c>
      <c r="N77" s="179">
        <f t="shared" si="56"/>
        <v>0</v>
      </c>
      <c r="O77" s="179">
        <f t="shared" si="56"/>
        <v>0</v>
      </c>
      <c r="P77" s="179">
        <f t="shared" si="56"/>
        <v>0</v>
      </c>
      <c r="Q77" s="179">
        <f t="shared" si="56"/>
        <v>0</v>
      </c>
      <c r="R77" s="179">
        <f t="shared" si="56"/>
        <v>0</v>
      </c>
      <c r="S77" s="179">
        <f t="shared" si="56"/>
        <v>0</v>
      </c>
      <c r="T77" s="179">
        <f t="shared" si="56"/>
        <v>0</v>
      </c>
      <c r="U77" s="179">
        <f t="shared" si="56"/>
        <v>0</v>
      </c>
      <c r="V77" s="179">
        <f t="shared" si="56"/>
        <v>1000000</v>
      </c>
      <c r="W77" s="165">
        <f t="shared" si="37"/>
        <v>0</v>
      </c>
      <c r="X77" s="40"/>
      <c r="Y77" s="40"/>
      <c r="Z77" s="40"/>
      <c r="AA77" s="40"/>
      <c r="AB77" s="40"/>
      <c r="AC77" s="40"/>
      <c r="AD77" s="40"/>
      <c r="AE77" s="16"/>
      <c r="AF77" s="16"/>
      <c r="AG77" s="16"/>
      <c r="AH77" s="16"/>
      <c r="AI77" s="16"/>
      <c r="AJ77" s="16"/>
    </row>
    <row r="78" spans="1:36" ht="126.75" customHeight="1">
      <c r="A78" s="18">
        <v>37</v>
      </c>
      <c r="B78" s="70">
        <v>3142</v>
      </c>
      <c r="C78" s="248" t="s">
        <v>31</v>
      </c>
      <c r="D78" s="286" t="s">
        <v>185</v>
      </c>
      <c r="E78" s="177">
        <v>1000000</v>
      </c>
      <c r="F78" s="166"/>
      <c r="G78" s="166"/>
      <c r="H78" s="319"/>
      <c r="I78" s="319"/>
      <c r="J78" s="314"/>
      <c r="K78" s="314"/>
      <c r="L78" s="315"/>
      <c r="M78" s="307"/>
      <c r="N78" s="315"/>
      <c r="O78" s="315"/>
      <c r="P78" s="315"/>
      <c r="Q78" s="315"/>
      <c r="R78" s="315"/>
      <c r="S78" s="315"/>
      <c r="T78" s="172"/>
      <c r="U78" s="163">
        <v>0</v>
      </c>
      <c r="V78" s="165">
        <f>E78-F78</f>
        <v>1000000</v>
      </c>
      <c r="W78" s="165">
        <f t="shared" si="37"/>
        <v>0</v>
      </c>
      <c r="X78" s="40"/>
      <c r="Y78" s="40"/>
      <c r="Z78" s="40"/>
      <c r="AA78" s="40"/>
      <c r="AB78" s="40"/>
      <c r="AC78" s="40"/>
      <c r="AD78" s="40"/>
      <c r="AE78" s="16"/>
      <c r="AF78" s="16"/>
      <c r="AG78" s="16"/>
      <c r="AH78" s="16"/>
      <c r="AI78" s="16"/>
      <c r="AJ78" s="16"/>
    </row>
    <row r="79" spans="1:36" ht="81" customHeight="1">
      <c r="A79" s="76">
        <v>38</v>
      </c>
      <c r="B79" s="335" t="s">
        <v>55</v>
      </c>
      <c r="C79" s="238" t="s">
        <v>56</v>
      </c>
      <c r="D79" s="215"/>
      <c r="E79" s="179">
        <f>E80+E81</f>
        <v>131000</v>
      </c>
      <c r="F79" s="179">
        <f t="shared" ref="F79:V79" si="57">F80+F81</f>
        <v>0</v>
      </c>
      <c r="G79" s="179">
        <f t="shared" si="57"/>
        <v>0</v>
      </c>
      <c r="H79" s="179">
        <f t="shared" si="57"/>
        <v>0</v>
      </c>
      <c r="I79" s="179">
        <f t="shared" si="57"/>
        <v>0</v>
      </c>
      <c r="J79" s="179">
        <f t="shared" si="57"/>
        <v>0</v>
      </c>
      <c r="K79" s="179">
        <f t="shared" si="57"/>
        <v>0</v>
      </c>
      <c r="L79" s="179">
        <f t="shared" si="57"/>
        <v>0</v>
      </c>
      <c r="M79" s="179">
        <f t="shared" si="57"/>
        <v>0</v>
      </c>
      <c r="N79" s="179">
        <f t="shared" si="57"/>
        <v>0</v>
      </c>
      <c r="O79" s="179">
        <f t="shared" si="57"/>
        <v>0</v>
      </c>
      <c r="P79" s="179">
        <f t="shared" si="57"/>
        <v>0</v>
      </c>
      <c r="Q79" s="179">
        <f t="shared" si="57"/>
        <v>0</v>
      </c>
      <c r="R79" s="179">
        <f t="shared" si="57"/>
        <v>0</v>
      </c>
      <c r="S79" s="179">
        <f t="shared" si="57"/>
        <v>0</v>
      </c>
      <c r="T79" s="179">
        <f t="shared" si="57"/>
        <v>0</v>
      </c>
      <c r="U79" s="179">
        <f t="shared" si="57"/>
        <v>0</v>
      </c>
      <c r="V79" s="179">
        <f t="shared" si="57"/>
        <v>131000</v>
      </c>
      <c r="W79" s="165">
        <f t="shared" si="37"/>
        <v>0</v>
      </c>
      <c r="X79" s="40"/>
      <c r="Y79" s="40"/>
      <c r="Z79" s="40"/>
      <c r="AA79" s="40"/>
      <c r="AB79" s="40"/>
      <c r="AC79" s="40"/>
      <c r="AD79" s="40"/>
      <c r="AE79" s="16"/>
      <c r="AF79" s="16"/>
      <c r="AG79" s="16"/>
      <c r="AH79" s="16"/>
      <c r="AI79" s="16"/>
      <c r="AJ79" s="16"/>
    </row>
    <row r="80" spans="1:36" ht="68.25" customHeight="1">
      <c r="A80" s="18">
        <v>39</v>
      </c>
      <c r="B80" s="70">
        <v>3110</v>
      </c>
      <c r="C80" s="116" t="s">
        <v>36</v>
      </c>
      <c r="D80" s="220" t="s">
        <v>117</v>
      </c>
      <c r="E80" s="177">
        <v>131000</v>
      </c>
      <c r="F80" s="166">
        <f>G80+T80</f>
        <v>0</v>
      </c>
      <c r="G80" s="166"/>
      <c r="H80" s="184"/>
      <c r="I80" s="184"/>
      <c r="J80" s="184"/>
      <c r="K80" s="184"/>
      <c r="L80" s="172"/>
      <c r="M80" s="172"/>
      <c r="N80" s="172"/>
      <c r="O80" s="172"/>
      <c r="P80" s="172"/>
      <c r="Q80" s="172"/>
      <c r="R80" s="172"/>
      <c r="S80" s="172"/>
      <c r="T80" s="172">
        <f>H80+I80+J80+K80+L80+M80+N80</f>
        <v>0</v>
      </c>
      <c r="U80" s="163">
        <v>0</v>
      </c>
      <c r="V80" s="165">
        <f>E80-F80</f>
        <v>131000</v>
      </c>
      <c r="W80" s="165">
        <f t="shared" si="37"/>
        <v>0</v>
      </c>
      <c r="X80" s="40"/>
      <c r="Y80" s="40"/>
      <c r="Z80" s="40"/>
      <c r="AA80" s="40"/>
      <c r="AB80" s="40"/>
      <c r="AC80" s="40"/>
      <c r="AD80" s="40"/>
      <c r="AE80" s="16"/>
      <c r="AF80" s="16"/>
      <c r="AG80" s="16"/>
      <c r="AH80" s="16"/>
      <c r="AI80" s="16"/>
      <c r="AJ80" s="16"/>
    </row>
    <row r="81" spans="1:36" ht="84.75" hidden="1" customHeight="1">
      <c r="A81" s="18"/>
      <c r="B81" s="70"/>
      <c r="C81" s="251"/>
      <c r="D81" s="232"/>
      <c r="E81" s="177"/>
      <c r="F81" s="166">
        <f>G81+T81</f>
        <v>0</v>
      </c>
      <c r="G81" s="166"/>
      <c r="H81" s="184"/>
      <c r="I81" s="184"/>
      <c r="J81" s="184"/>
      <c r="K81" s="184"/>
      <c r="L81" s="172"/>
      <c r="M81" s="172"/>
      <c r="N81" s="172"/>
      <c r="O81" s="172"/>
      <c r="P81" s="172"/>
      <c r="Q81" s="172"/>
      <c r="R81" s="172"/>
      <c r="S81" s="172"/>
      <c r="T81" s="172">
        <f>H81+I81+J81+K81+L81+M81+N81</f>
        <v>0</v>
      </c>
      <c r="U81" s="163"/>
      <c r="V81" s="165">
        <f>E81-F81</f>
        <v>0</v>
      </c>
      <c r="W81" s="165" t="e">
        <f t="shared" si="37"/>
        <v>#DIV/0!</v>
      </c>
      <c r="X81" s="40"/>
      <c r="Y81" s="40"/>
      <c r="Z81" s="40"/>
      <c r="AA81" s="40"/>
      <c r="AB81" s="40"/>
      <c r="AC81" s="40"/>
      <c r="AD81" s="40"/>
      <c r="AE81" s="16"/>
      <c r="AF81" s="16"/>
      <c r="AG81" s="16"/>
      <c r="AH81" s="16"/>
      <c r="AI81" s="16"/>
      <c r="AJ81" s="16"/>
    </row>
    <row r="82" spans="1:36" ht="84.75" customHeight="1">
      <c r="A82" s="76">
        <v>40</v>
      </c>
      <c r="B82" s="335" t="s">
        <v>174</v>
      </c>
      <c r="C82" s="82" t="s">
        <v>28</v>
      </c>
      <c r="D82" s="379"/>
      <c r="E82" s="179">
        <f>E83</f>
        <v>2500000</v>
      </c>
      <c r="F82" s="179">
        <f t="shared" ref="F82:V82" si="58">F83</f>
        <v>0</v>
      </c>
      <c r="G82" s="179">
        <f t="shared" si="58"/>
        <v>0</v>
      </c>
      <c r="H82" s="179">
        <f t="shared" si="58"/>
        <v>0</v>
      </c>
      <c r="I82" s="179">
        <f t="shared" si="58"/>
        <v>0</v>
      </c>
      <c r="J82" s="179">
        <f t="shared" si="58"/>
        <v>0</v>
      </c>
      <c r="K82" s="179">
        <f t="shared" si="58"/>
        <v>0</v>
      </c>
      <c r="L82" s="179">
        <f t="shared" si="58"/>
        <v>0</v>
      </c>
      <c r="M82" s="179">
        <f t="shared" si="58"/>
        <v>0</v>
      </c>
      <c r="N82" s="179">
        <f t="shared" si="58"/>
        <v>0</v>
      </c>
      <c r="O82" s="179">
        <f t="shared" si="58"/>
        <v>0</v>
      </c>
      <c r="P82" s="179">
        <f t="shared" si="58"/>
        <v>0</v>
      </c>
      <c r="Q82" s="179">
        <f t="shared" si="58"/>
        <v>0</v>
      </c>
      <c r="R82" s="179">
        <f t="shared" si="58"/>
        <v>0</v>
      </c>
      <c r="S82" s="179">
        <f t="shared" si="58"/>
        <v>0</v>
      </c>
      <c r="T82" s="179">
        <f t="shared" si="58"/>
        <v>0</v>
      </c>
      <c r="U82" s="179">
        <f t="shared" si="58"/>
        <v>0</v>
      </c>
      <c r="V82" s="179">
        <f t="shared" si="58"/>
        <v>2500000</v>
      </c>
      <c r="W82" s="165">
        <f t="shared" si="37"/>
        <v>0</v>
      </c>
      <c r="X82" s="40"/>
      <c r="Y82" s="40"/>
      <c r="Z82" s="40"/>
      <c r="AA82" s="40"/>
      <c r="AB82" s="40"/>
      <c r="AC82" s="40"/>
      <c r="AD82" s="40"/>
      <c r="AE82" s="16"/>
      <c r="AF82" s="16"/>
      <c r="AG82" s="16"/>
      <c r="AH82" s="16"/>
      <c r="AI82" s="16"/>
      <c r="AJ82" s="16"/>
    </row>
    <row r="83" spans="1:36" ht="109.5" customHeight="1">
      <c r="A83" s="18">
        <v>41</v>
      </c>
      <c r="B83" s="70">
        <v>3210</v>
      </c>
      <c r="C83" s="116" t="s">
        <v>34</v>
      </c>
      <c r="D83" s="286" t="s">
        <v>184</v>
      </c>
      <c r="E83" s="177">
        <v>2500000</v>
      </c>
      <c r="F83" s="166">
        <f>G83+T83</f>
        <v>0</v>
      </c>
      <c r="G83" s="166"/>
      <c r="H83" s="184"/>
      <c r="I83" s="184"/>
      <c r="J83" s="184"/>
      <c r="K83" s="184"/>
      <c r="L83" s="172"/>
      <c r="M83" s="172"/>
      <c r="N83" s="172"/>
      <c r="O83" s="172"/>
      <c r="P83" s="172"/>
      <c r="Q83" s="172"/>
      <c r="R83" s="172"/>
      <c r="S83" s="172"/>
      <c r="T83" s="172"/>
      <c r="U83" s="163">
        <v>0</v>
      </c>
      <c r="V83" s="165">
        <f>E83-F83</f>
        <v>2500000</v>
      </c>
      <c r="W83" s="165">
        <f t="shared" si="37"/>
        <v>0</v>
      </c>
      <c r="X83" s="40"/>
      <c r="Y83" s="40"/>
      <c r="Z83" s="40"/>
      <c r="AA83" s="40"/>
      <c r="AB83" s="40"/>
      <c r="AC83" s="40"/>
      <c r="AD83" s="40"/>
      <c r="AE83" s="16"/>
      <c r="AF83" s="16"/>
      <c r="AG83" s="16"/>
      <c r="AH83" s="16"/>
      <c r="AI83" s="16"/>
      <c r="AJ83" s="16"/>
    </row>
    <row r="84" spans="1:36" ht="46.5" hidden="1" customHeight="1">
      <c r="A84" s="76">
        <v>19</v>
      </c>
      <c r="B84" s="335"/>
      <c r="C84" s="362"/>
      <c r="D84" s="289"/>
      <c r="E84" s="179">
        <f>E85</f>
        <v>0</v>
      </c>
      <c r="F84" s="179">
        <f t="shared" ref="F84:T84" si="59">F85</f>
        <v>0</v>
      </c>
      <c r="G84" s="179">
        <f t="shared" si="59"/>
        <v>0</v>
      </c>
      <c r="H84" s="179">
        <f t="shared" si="59"/>
        <v>0</v>
      </c>
      <c r="I84" s="179">
        <f t="shared" si="59"/>
        <v>0</v>
      </c>
      <c r="J84" s="179">
        <f t="shared" si="59"/>
        <v>0</v>
      </c>
      <c r="K84" s="179">
        <f t="shared" si="59"/>
        <v>0</v>
      </c>
      <c r="L84" s="179">
        <f t="shared" si="59"/>
        <v>0</v>
      </c>
      <c r="M84" s="179">
        <f t="shared" si="59"/>
        <v>0</v>
      </c>
      <c r="N84" s="179">
        <f t="shared" si="59"/>
        <v>0</v>
      </c>
      <c r="O84" s="179">
        <f t="shared" si="59"/>
        <v>0</v>
      </c>
      <c r="P84" s="179">
        <f t="shared" si="59"/>
        <v>0</v>
      </c>
      <c r="Q84" s="179">
        <f t="shared" si="59"/>
        <v>0</v>
      </c>
      <c r="R84" s="179">
        <f t="shared" si="59"/>
        <v>0</v>
      </c>
      <c r="S84" s="179">
        <f t="shared" si="59"/>
        <v>0</v>
      </c>
      <c r="T84" s="179">
        <f t="shared" si="59"/>
        <v>0</v>
      </c>
      <c r="U84" s="179">
        <f>U85</f>
        <v>0</v>
      </c>
      <c r="V84" s="179">
        <f>V85</f>
        <v>0</v>
      </c>
      <c r="W84" s="165" t="e">
        <f t="shared" si="37"/>
        <v>#DIV/0!</v>
      </c>
      <c r="X84" s="40"/>
      <c r="Y84" s="40"/>
      <c r="Z84" s="40"/>
      <c r="AA84" s="40"/>
      <c r="AB84" s="40"/>
      <c r="AC84" s="40"/>
      <c r="AD84" s="40"/>
      <c r="AE84" s="16"/>
      <c r="AF84" s="16"/>
      <c r="AG84" s="16"/>
      <c r="AH84" s="16"/>
      <c r="AI84" s="16"/>
      <c r="AJ84" s="16"/>
    </row>
    <row r="85" spans="1:36" ht="157.5" hidden="1" customHeight="1">
      <c r="A85" s="18">
        <v>20</v>
      </c>
      <c r="B85" s="39">
        <v>3110</v>
      </c>
      <c r="C85" s="136"/>
      <c r="D85" s="276"/>
      <c r="E85" s="177"/>
      <c r="F85" s="166">
        <f>G85+T85</f>
        <v>0</v>
      </c>
      <c r="G85" s="181"/>
      <c r="H85" s="320"/>
      <c r="I85" s="320"/>
      <c r="J85" s="321"/>
      <c r="K85" s="321"/>
      <c r="L85" s="322"/>
      <c r="M85" s="316"/>
      <c r="N85" s="316"/>
      <c r="O85" s="316"/>
      <c r="P85" s="316"/>
      <c r="Q85" s="316"/>
      <c r="R85" s="316"/>
      <c r="S85" s="316"/>
      <c r="T85" s="172">
        <f t="shared" ref="T85" si="60">H85+I85+J85+K85+L85+M85</f>
        <v>0</v>
      </c>
      <c r="U85" s="172"/>
      <c r="V85" s="165">
        <f>E85-F85</f>
        <v>0</v>
      </c>
      <c r="W85" s="165" t="e">
        <f t="shared" si="37"/>
        <v>#DIV/0!</v>
      </c>
      <c r="X85" s="40"/>
      <c r="Y85" s="40"/>
      <c r="Z85" s="40"/>
      <c r="AA85" s="40"/>
      <c r="AB85" s="40"/>
      <c r="AC85" s="40"/>
      <c r="AD85" s="40"/>
      <c r="AE85" s="16"/>
      <c r="AF85" s="16"/>
      <c r="AG85" s="16"/>
      <c r="AH85" s="16"/>
      <c r="AI85" s="16"/>
      <c r="AJ85" s="16"/>
    </row>
    <row r="86" spans="1:36" ht="80.25" customHeight="1">
      <c r="A86" s="76">
        <v>42</v>
      </c>
      <c r="B86" s="335" t="s">
        <v>165</v>
      </c>
      <c r="C86" s="362" t="s">
        <v>163</v>
      </c>
      <c r="D86" s="235"/>
      <c r="E86" s="179">
        <f>E87</f>
        <v>92000</v>
      </c>
      <c r="F86" s="179">
        <f t="shared" ref="F86:V86" si="61">F87</f>
        <v>91992</v>
      </c>
      <c r="G86" s="179">
        <f t="shared" si="61"/>
        <v>91992</v>
      </c>
      <c r="H86" s="179">
        <f t="shared" si="61"/>
        <v>0</v>
      </c>
      <c r="I86" s="179">
        <f t="shared" si="61"/>
        <v>0</v>
      </c>
      <c r="J86" s="179">
        <f t="shared" si="61"/>
        <v>0</v>
      </c>
      <c r="K86" s="179">
        <f t="shared" si="61"/>
        <v>0</v>
      </c>
      <c r="L86" s="179">
        <f t="shared" si="61"/>
        <v>0</v>
      </c>
      <c r="M86" s="179">
        <f t="shared" si="61"/>
        <v>0</v>
      </c>
      <c r="N86" s="179">
        <f t="shared" si="61"/>
        <v>0</v>
      </c>
      <c r="O86" s="179">
        <f t="shared" si="61"/>
        <v>0</v>
      </c>
      <c r="P86" s="179">
        <f t="shared" si="61"/>
        <v>0</v>
      </c>
      <c r="Q86" s="179">
        <f t="shared" si="61"/>
        <v>0</v>
      </c>
      <c r="R86" s="179">
        <f t="shared" si="61"/>
        <v>0</v>
      </c>
      <c r="S86" s="179">
        <f t="shared" si="61"/>
        <v>0</v>
      </c>
      <c r="T86" s="179">
        <f t="shared" si="61"/>
        <v>0</v>
      </c>
      <c r="U86" s="179">
        <f t="shared" si="61"/>
        <v>91992</v>
      </c>
      <c r="V86" s="179">
        <f t="shared" si="61"/>
        <v>8</v>
      </c>
      <c r="W86" s="165">
        <f t="shared" si="37"/>
        <v>99.991304347826087</v>
      </c>
      <c r="X86" s="40"/>
      <c r="Y86" s="40"/>
      <c r="Z86" s="40"/>
      <c r="AA86" s="40"/>
      <c r="AB86" s="40"/>
      <c r="AC86" s="40"/>
      <c r="AD86" s="40"/>
      <c r="AE86" s="16"/>
      <c r="AF86" s="16"/>
      <c r="AG86" s="16"/>
      <c r="AH86" s="16"/>
      <c r="AI86" s="16"/>
      <c r="AJ86" s="16"/>
    </row>
    <row r="87" spans="1:36" ht="56.25" customHeight="1">
      <c r="A87" s="18">
        <v>43</v>
      </c>
      <c r="B87" s="363" t="s">
        <v>7</v>
      </c>
      <c r="C87" s="136" t="s">
        <v>36</v>
      </c>
      <c r="D87" s="232" t="s">
        <v>164</v>
      </c>
      <c r="E87" s="177">
        <v>92000</v>
      </c>
      <c r="F87" s="166">
        <f>G87+T87</f>
        <v>91992</v>
      </c>
      <c r="G87" s="166">
        <v>91992</v>
      </c>
      <c r="H87" s="163"/>
      <c r="I87" s="320"/>
      <c r="J87" s="321"/>
      <c r="K87" s="321"/>
      <c r="L87" s="322"/>
      <c r="M87" s="316"/>
      <c r="N87" s="316"/>
      <c r="O87" s="316"/>
      <c r="P87" s="316"/>
      <c r="Q87" s="316"/>
      <c r="R87" s="316"/>
      <c r="S87" s="316"/>
      <c r="T87" s="172">
        <f>H87+I87+J87</f>
        <v>0</v>
      </c>
      <c r="U87" s="172">
        <v>91992</v>
      </c>
      <c r="V87" s="165">
        <f>E87-F87</f>
        <v>8</v>
      </c>
      <c r="W87" s="165">
        <f t="shared" si="37"/>
        <v>99.991304347826087</v>
      </c>
      <c r="X87" s="40"/>
      <c r="Y87" s="40"/>
      <c r="Z87" s="40"/>
      <c r="AA87" s="40"/>
      <c r="AB87" s="40"/>
      <c r="AC87" s="40"/>
      <c r="AD87" s="40"/>
      <c r="AE87" s="16"/>
      <c r="AF87" s="16"/>
      <c r="AG87" s="16"/>
      <c r="AH87" s="16"/>
      <c r="AI87" s="16"/>
      <c r="AJ87" s="16"/>
    </row>
    <row r="88" spans="1:36" ht="60" customHeight="1">
      <c r="A88" s="76">
        <v>44</v>
      </c>
      <c r="B88" s="335" t="s">
        <v>166</v>
      </c>
      <c r="C88" s="364" t="s">
        <v>167</v>
      </c>
      <c r="D88" s="230"/>
      <c r="E88" s="179">
        <f>E89</f>
        <v>600000</v>
      </c>
      <c r="F88" s="179">
        <f t="shared" ref="F88:V88" si="62">F89</f>
        <v>0</v>
      </c>
      <c r="G88" s="179">
        <f t="shared" si="62"/>
        <v>0</v>
      </c>
      <c r="H88" s="179">
        <f t="shared" si="62"/>
        <v>0</v>
      </c>
      <c r="I88" s="179">
        <f t="shared" si="62"/>
        <v>0</v>
      </c>
      <c r="J88" s="179">
        <f t="shared" si="62"/>
        <v>0</v>
      </c>
      <c r="K88" s="179">
        <f t="shared" si="62"/>
        <v>0</v>
      </c>
      <c r="L88" s="179">
        <f t="shared" si="62"/>
        <v>0</v>
      </c>
      <c r="M88" s="179">
        <f t="shared" si="62"/>
        <v>0</v>
      </c>
      <c r="N88" s="179">
        <f t="shared" si="62"/>
        <v>0</v>
      </c>
      <c r="O88" s="179">
        <f t="shared" si="62"/>
        <v>0</v>
      </c>
      <c r="P88" s="179">
        <f t="shared" si="62"/>
        <v>0</v>
      </c>
      <c r="Q88" s="179">
        <f t="shared" si="62"/>
        <v>0</v>
      </c>
      <c r="R88" s="179">
        <f t="shared" si="62"/>
        <v>0</v>
      </c>
      <c r="S88" s="179">
        <f t="shared" si="62"/>
        <v>0</v>
      </c>
      <c r="T88" s="179">
        <f t="shared" si="62"/>
        <v>0</v>
      </c>
      <c r="U88" s="179">
        <f t="shared" si="62"/>
        <v>0</v>
      </c>
      <c r="V88" s="179">
        <f t="shared" si="62"/>
        <v>600000</v>
      </c>
      <c r="W88" s="165">
        <f t="shared" si="37"/>
        <v>0</v>
      </c>
      <c r="X88" s="40"/>
      <c r="Y88" s="40"/>
      <c r="Z88" s="40"/>
      <c r="AA88" s="40"/>
      <c r="AB88" s="40"/>
      <c r="AC88" s="40"/>
      <c r="AD88" s="40"/>
      <c r="AE88" s="16"/>
      <c r="AF88" s="16"/>
      <c r="AG88" s="16"/>
      <c r="AH88" s="16"/>
      <c r="AI88" s="16"/>
      <c r="AJ88" s="16"/>
    </row>
    <row r="89" spans="1:36" ht="78.75" customHeight="1">
      <c r="A89" s="18">
        <v>45</v>
      </c>
      <c r="B89" s="39">
        <v>3210</v>
      </c>
      <c r="C89" s="353" t="s">
        <v>34</v>
      </c>
      <c r="D89" s="365" t="s">
        <v>168</v>
      </c>
      <c r="E89" s="177">
        <v>600000</v>
      </c>
      <c r="F89" s="166">
        <f>G89+T89</f>
        <v>0</v>
      </c>
      <c r="G89" s="181">
        <f>T89</f>
        <v>0</v>
      </c>
      <c r="H89" s="320"/>
      <c r="I89" s="320"/>
      <c r="J89" s="321"/>
      <c r="K89" s="321"/>
      <c r="L89" s="322"/>
      <c r="M89" s="316"/>
      <c r="N89" s="316"/>
      <c r="O89" s="316"/>
      <c r="P89" s="316"/>
      <c r="Q89" s="316"/>
      <c r="R89" s="316"/>
      <c r="S89" s="316"/>
      <c r="T89" s="172">
        <f>H89+I89+J89</f>
        <v>0</v>
      </c>
      <c r="U89" s="172">
        <v>0</v>
      </c>
      <c r="V89" s="165">
        <f>E89-F89</f>
        <v>600000</v>
      </c>
      <c r="W89" s="165">
        <f t="shared" si="37"/>
        <v>0</v>
      </c>
      <c r="X89" s="40"/>
      <c r="Y89" s="40"/>
      <c r="Z89" s="40"/>
      <c r="AA89" s="40"/>
      <c r="AB89" s="40"/>
      <c r="AC89" s="40"/>
      <c r="AD89" s="40"/>
      <c r="AE89" s="16"/>
      <c r="AF89" s="16"/>
      <c r="AG89" s="16"/>
      <c r="AH89" s="16"/>
      <c r="AI89" s="16"/>
      <c r="AJ89" s="16"/>
    </row>
    <row r="90" spans="1:36" ht="56.25" customHeight="1">
      <c r="A90" s="76">
        <v>46</v>
      </c>
      <c r="B90" s="335" t="s">
        <v>147</v>
      </c>
      <c r="C90" s="85" t="s">
        <v>118</v>
      </c>
      <c r="D90" s="289"/>
      <c r="E90" s="179">
        <f>E91</f>
        <v>1780000</v>
      </c>
      <c r="F90" s="179">
        <f t="shared" ref="F90:V90" si="63">F91</f>
        <v>0</v>
      </c>
      <c r="G90" s="179">
        <f t="shared" si="63"/>
        <v>0</v>
      </c>
      <c r="H90" s="179">
        <f t="shared" si="63"/>
        <v>0</v>
      </c>
      <c r="I90" s="179">
        <f t="shared" si="63"/>
        <v>0</v>
      </c>
      <c r="J90" s="179">
        <f t="shared" si="63"/>
        <v>0</v>
      </c>
      <c r="K90" s="179">
        <f t="shared" si="63"/>
        <v>0</v>
      </c>
      <c r="L90" s="179">
        <f t="shared" si="63"/>
        <v>0</v>
      </c>
      <c r="M90" s="179">
        <f t="shared" si="63"/>
        <v>0</v>
      </c>
      <c r="N90" s="179">
        <f t="shared" si="63"/>
        <v>0</v>
      </c>
      <c r="O90" s="179">
        <f t="shared" si="63"/>
        <v>0</v>
      </c>
      <c r="P90" s="179">
        <f t="shared" si="63"/>
        <v>0</v>
      </c>
      <c r="Q90" s="179">
        <f t="shared" si="63"/>
        <v>0</v>
      </c>
      <c r="R90" s="179">
        <f t="shared" si="63"/>
        <v>0</v>
      </c>
      <c r="S90" s="179">
        <f t="shared" si="63"/>
        <v>0</v>
      </c>
      <c r="T90" s="179">
        <f t="shared" si="63"/>
        <v>0</v>
      </c>
      <c r="U90" s="179">
        <f t="shared" si="63"/>
        <v>0</v>
      </c>
      <c r="V90" s="179">
        <f t="shared" si="63"/>
        <v>1780000</v>
      </c>
      <c r="W90" s="165">
        <f t="shared" si="37"/>
        <v>0</v>
      </c>
      <c r="X90" s="40"/>
      <c r="Y90" s="40"/>
      <c r="Z90" s="40"/>
      <c r="AA90" s="40"/>
      <c r="AB90" s="40"/>
      <c r="AC90" s="40"/>
      <c r="AD90" s="40"/>
      <c r="AE90" s="16"/>
      <c r="AF90" s="16"/>
      <c r="AG90" s="16"/>
      <c r="AH90" s="16"/>
      <c r="AI90" s="16"/>
      <c r="AJ90" s="16"/>
    </row>
    <row r="91" spans="1:36" ht="172.5" customHeight="1">
      <c r="A91" s="18">
        <v>47</v>
      </c>
      <c r="B91" s="39">
        <v>3110</v>
      </c>
      <c r="C91" s="353" t="s">
        <v>36</v>
      </c>
      <c r="D91" s="276" t="s">
        <v>213</v>
      </c>
      <c r="E91" s="177">
        <v>1780000</v>
      </c>
      <c r="F91" s="166">
        <f>G91+T91</f>
        <v>0</v>
      </c>
      <c r="G91" s="166"/>
      <c r="H91" s="320"/>
      <c r="I91" s="320"/>
      <c r="J91" s="321"/>
      <c r="K91" s="321"/>
      <c r="L91" s="322"/>
      <c r="M91" s="316"/>
      <c r="N91" s="316"/>
      <c r="O91" s="316"/>
      <c r="P91" s="316"/>
      <c r="Q91" s="316"/>
      <c r="R91" s="316"/>
      <c r="S91" s="316"/>
      <c r="T91" s="172">
        <f>H91+I91+J91</f>
        <v>0</v>
      </c>
      <c r="U91" s="172">
        <v>0</v>
      </c>
      <c r="V91" s="165">
        <f>E91-F91</f>
        <v>1780000</v>
      </c>
      <c r="W91" s="165">
        <f t="shared" si="37"/>
        <v>0</v>
      </c>
      <c r="X91" s="40"/>
      <c r="Y91" s="40"/>
      <c r="Z91" s="40"/>
      <c r="AA91" s="40"/>
      <c r="AB91" s="40"/>
      <c r="AC91" s="40"/>
      <c r="AD91" s="40"/>
      <c r="AE91" s="16"/>
      <c r="AF91" s="16"/>
      <c r="AG91" s="16"/>
      <c r="AH91" s="16"/>
      <c r="AI91" s="16"/>
      <c r="AJ91" s="16"/>
    </row>
    <row r="92" spans="1:36" ht="57.75" customHeight="1">
      <c r="A92" s="123">
        <v>48</v>
      </c>
      <c r="B92" s="375" t="s">
        <v>18</v>
      </c>
      <c r="C92" s="199" t="s">
        <v>57</v>
      </c>
      <c r="D92" s="126"/>
      <c r="E92" s="174">
        <f>E93+E101+E118+E120+E130</f>
        <v>23618704</v>
      </c>
      <c r="F92" s="174">
        <f>F93+F101+F118+F120+F130</f>
        <v>250656</v>
      </c>
      <c r="G92" s="174">
        <f t="shared" ref="G92:V92" si="64">G93+G101+G118+G120+G130</f>
        <v>250656</v>
      </c>
      <c r="H92" s="174">
        <f t="shared" si="64"/>
        <v>0</v>
      </c>
      <c r="I92" s="174">
        <f t="shared" si="64"/>
        <v>0</v>
      </c>
      <c r="J92" s="174">
        <f t="shared" si="64"/>
        <v>0</v>
      </c>
      <c r="K92" s="174">
        <f t="shared" si="64"/>
        <v>0</v>
      </c>
      <c r="L92" s="174">
        <f t="shared" si="64"/>
        <v>0</v>
      </c>
      <c r="M92" s="174">
        <f t="shared" si="64"/>
        <v>0</v>
      </c>
      <c r="N92" s="174">
        <f t="shared" si="64"/>
        <v>0</v>
      </c>
      <c r="O92" s="174">
        <f t="shared" si="64"/>
        <v>0</v>
      </c>
      <c r="P92" s="174">
        <f t="shared" si="64"/>
        <v>0</v>
      </c>
      <c r="Q92" s="174">
        <f t="shared" si="64"/>
        <v>0</v>
      </c>
      <c r="R92" s="174">
        <f t="shared" si="64"/>
        <v>0</v>
      </c>
      <c r="S92" s="174">
        <f t="shared" si="64"/>
        <v>0</v>
      </c>
      <c r="T92" s="174">
        <f t="shared" si="64"/>
        <v>0</v>
      </c>
      <c r="U92" s="174">
        <f t="shared" si="64"/>
        <v>250656</v>
      </c>
      <c r="V92" s="174">
        <f t="shared" si="64"/>
        <v>23368048</v>
      </c>
      <c r="W92" s="165">
        <f t="shared" si="37"/>
        <v>1.0612606009203553</v>
      </c>
      <c r="X92" s="40"/>
      <c r="Y92" s="40"/>
      <c r="Z92" s="40"/>
      <c r="AA92" s="40"/>
      <c r="AB92" s="40"/>
      <c r="AC92" s="40"/>
      <c r="AD92" s="40"/>
      <c r="AE92" s="16"/>
      <c r="AF92" s="16"/>
      <c r="AG92" s="16"/>
      <c r="AH92" s="16"/>
      <c r="AI92" s="16"/>
      <c r="AJ92" s="16"/>
    </row>
    <row r="93" spans="1:36" ht="45" customHeight="1">
      <c r="A93" s="64">
        <v>49</v>
      </c>
      <c r="B93" s="337" t="s">
        <v>119</v>
      </c>
      <c r="C93" s="278" t="s">
        <v>120</v>
      </c>
      <c r="D93" s="230"/>
      <c r="E93" s="175">
        <f>E94+E95+E96+E97+E98+E99+E100</f>
        <v>75000</v>
      </c>
      <c r="F93" s="175">
        <f t="shared" ref="F93:V93" si="65">F94+F95+F96+F97+F98+F99+F100</f>
        <v>69149</v>
      </c>
      <c r="G93" s="175">
        <f t="shared" si="65"/>
        <v>69149</v>
      </c>
      <c r="H93" s="175">
        <f t="shared" si="65"/>
        <v>0</v>
      </c>
      <c r="I93" s="175">
        <f t="shared" si="65"/>
        <v>0</v>
      </c>
      <c r="J93" s="175">
        <f t="shared" si="65"/>
        <v>0</v>
      </c>
      <c r="K93" s="175">
        <f t="shared" si="65"/>
        <v>0</v>
      </c>
      <c r="L93" s="175">
        <f t="shared" si="65"/>
        <v>0</v>
      </c>
      <c r="M93" s="175">
        <f t="shared" si="65"/>
        <v>0</v>
      </c>
      <c r="N93" s="175">
        <f t="shared" si="65"/>
        <v>0</v>
      </c>
      <c r="O93" s="175">
        <f t="shared" si="65"/>
        <v>0</v>
      </c>
      <c r="P93" s="175">
        <f t="shared" si="65"/>
        <v>0</v>
      </c>
      <c r="Q93" s="175">
        <f t="shared" si="65"/>
        <v>0</v>
      </c>
      <c r="R93" s="175">
        <f t="shared" si="65"/>
        <v>0</v>
      </c>
      <c r="S93" s="175">
        <f t="shared" si="65"/>
        <v>0</v>
      </c>
      <c r="T93" s="175">
        <f t="shared" si="65"/>
        <v>0</v>
      </c>
      <c r="U93" s="175">
        <f t="shared" si="65"/>
        <v>69149</v>
      </c>
      <c r="V93" s="175">
        <f t="shared" si="65"/>
        <v>5851</v>
      </c>
      <c r="W93" s="165">
        <f t="shared" si="37"/>
        <v>92.198666666666668</v>
      </c>
      <c r="X93" s="40"/>
      <c r="Y93" s="40"/>
      <c r="Z93" s="40"/>
      <c r="AA93" s="40"/>
      <c r="AB93" s="40"/>
      <c r="AC93" s="40"/>
      <c r="AD93" s="40"/>
      <c r="AE93" s="16"/>
      <c r="AF93" s="16"/>
      <c r="AG93" s="16"/>
      <c r="AH93" s="16"/>
      <c r="AI93" s="16"/>
      <c r="AJ93" s="16"/>
    </row>
    <row r="94" spans="1:36" ht="57" customHeight="1">
      <c r="A94" s="43">
        <v>50</v>
      </c>
      <c r="B94" s="71">
        <v>3110</v>
      </c>
      <c r="C94" s="353" t="s">
        <v>36</v>
      </c>
      <c r="D94" s="90" t="s">
        <v>169</v>
      </c>
      <c r="E94" s="177">
        <v>75000</v>
      </c>
      <c r="F94" s="166">
        <f>G94+T94</f>
        <v>69149</v>
      </c>
      <c r="G94" s="166">
        <v>69149</v>
      </c>
      <c r="H94" s="172"/>
      <c r="I94" s="318"/>
      <c r="J94" s="318"/>
      <c r="K94" s="318"/>
      <c r="L94" s="315"/>
      <c r="M94" s="315"/>
      <c r="N94" s="315"/>
      <c r="O94" s="315"/>
      <c r="P94" s="315"/>
      <c r="Q94" s="315"/>
      <c r="R94" s="315"/>
      <c r="S94" s="315"/>
      <c r="T94" s="172">
        <f>H94+I94+J94+K94+L94+M94+N94+O94+P94+Q94+R94+S94</f>
        <v>0</v>
      </c>
      <c r="U94" s="172">
        <v>69149</v>
      </c>
      <c r="V94" s="177">
        <f>E94-F94</f>
        <v>5851</v>
      </c>
      <c r="W94" s="165">
        <f t="shared" si="37"/>
        <v>92.198666666666668</v>
      </c>
      <c r="X94" s="40"/>
      <c r="Y94" s="40"/>
      <c r="Z94" s="40"/>
      <c r="AA94" s="40"/>
      <c r="AB94" s="40"/>
      <c r="AC94" s="40"/>
      <c r="AD94" s="40"/>
      <c r="AE94" s="16"/>
      <c r="AF94" s="16"/>
      <c r="AG94" s="16"/>
      <c r="AH94" s="16"/>
      <c r="AI94" s="16"/>
      <c r="AJ94" s="16"/>
    </row>
    <row r="95" spans="1:36" ht="45.75" hidden="1" customHeight="1">
      <c r="A95" s="43">
        <v>24</v>
      </c>
      <c r="B95" s="71">
        <v>3132</v>
      </c>
      <c r="C95" s="353" t="s">
        <v>0</v>
      </c>
      <c r="D95" s="90" t="s">
        <v>121</v>
      </c>
      <c r="E95" s="177"/>
      <c r="F95" s="166">
        <f>G95+T95</f>
        <v>0</v>
      </c>
      <c r="G95" s="166"/>
      <c r="H95" s="318"/>
      <c r="I95" s="318"/>
      <c r="J95" s="318"/>
      <c r="K95" s="318"/>
      <c r="L95" s="315"/>
      <c r="M95" s="315"/>
      <c r="N95" s="315"/>
      <c r="O95" s="315"/>
      <c r="P95" s="315"/>
      <c r="Q95" s="315"/>
      <c r="R95" s="315"/>
      <c r="S95" s="315"/>
      <c r="T95" s="172">
        <f>H95+I95+J95+K95+L95+M95+N95+O95+P95+Q95+R95+S95</f>
        <v>0</v>
      </c>
      <c r="U95" s="172"/>
      <c r="V95" s="177">
        <f>E95-F95</f>
        <v>0</v>
      </c>
      <c r="W95" s="165" t="e">
        <f t="shared" si="37"/>
        <v>#DIV/0!</v>
      </c>
      <c r="X95" s="40"/>
      <c r="Y95" s="40"/>
      <c r="Z95" s="40"/>
      <c r="AA95" s="40"/>
      <c r="AB95" s="40"/>
      <c r="AC95" s="40"/>
      <c r="AD95" s="40"/>
      <c r="AE95" s="16"/>
      <c r="AF95" s="16"/>
      <c r="AG95" s="16"/>
      <c r="AH95" s="16"/>
      <c r="AI95" s="16"/>
      <c r="AJ95" s="16"/>
    </row>
    <row r="96" spans="1:36" ht="45.75" hidden="1" customHeight="1">
      <c r="A96" s="43">
        <v>25</v>
      </c>
      <c r="B96" s="71">
        <v>3132</v>
      </c>
      <c r="C96" s="353" t="s">
        <v>0</v>
      </c>
      <c r="D96" s="90" t="s">
        <v>122</v>
      </c>
      <c r="E96" s="177"/>
      <c r="F96" s="166">
        <f>G96+T96</f>
        <v>0</v>
      </c>
      <c r="G96" s="166"/>
      <c r="H96" s="318"/>
      <c r="I96" s="318"/>
      <c r="J96" s="318"/>
      <c r="K96" s="318"/>
      <c r="L96" s="315"/>
      <c r="M96" s="315"/>
      <c r="N96" s="315"/>
      <c r="O96" s="315"/>
      <c r="P96" s="315"/>
      <c r="Q96" s="315"/>
      <c r="R96" s="315"/>
      <c r="S96" s="315"/>
      <c r="T96" s="172">
        <f>H96+I96+J96+K96+L96+M96+N96+O96+P96+Q96+R96+S96</f>
        <v>0</v>
      </c>
      <c r="U96" s="172"/>
      <c r="V96" s="177">
        <f>E96-F96</f>
        <v>0</v>
      </c>
      <c r="W96" s="165" t="e">
        <f t="shared" si="37"/>
        <v>#DIV/0!</v>
      </c>
      <c r="X96" s="40"/>
      <c r="Y96" s="40"/>
      <c r="Z96" s="40"/>
      <c r="AA96" s="40"/>
      <c r="AB96" s="40"/>
      <c r="AC96" s="40"/>
      <c r="AD96" s="40"/>
      <c r="AE96" s="16"/>
      <c r="AF96" s="16"/>
      <c r="AG96" s="16"/>
      <c r="AH96" s="16"/>
      <c r="AI96" s="16"/>
      <c r="AJ96" s="16"/>
    </row>
    <row r="97" spans="1:36" ht="45.75" hidden="1" customHeight="1">
      <c r="A97" s="43">
        <v>26</v>
      </c>
      <c r="B97" s="71">
        <v>3132</v>
      </c>
      <c r="C97" s="353" t="s">
        <v>0</v>
      </c>
      <c r="D97" s="90" t="s">
        <v>123</v>
      </c>
      <c r="E97" s="177"/>
      <c r="F97" s="166">
        <f>G97+T97</f>
        <v>0</v>
      </c>
      <c r="G97" s="166"/>
      <c r="H97" s="318"/>
      <c r="I97" s="318"/>
      <c r="J97" s="318"/>
      <c r="K97" s="318"/>
      <c r="L97" s="315"/>
      <c r="M97" s="315"/>
      <c r="N97" s="315"/>
      <c r="O97" s="315"/>
      <c r="P97" s="315"/>
      <c r="Q97" s="315"/>
      <c r="R97" s="315"/>
      <c r="S97" s="315"/>
      <c r="T97" s="172">
        <f>H97+I97+J97+K97+L97+M97+N97+O97+P97+Q97+R97+S97</f>
        <v>0</v>
      </c>
      <c r="U97" s="172"/>
      <c r="V97" s="177">
        <f>E97-F97</f>
        <v>0</v>
      </c>
      <c r="W97" s="165" t="e">
        <f t="shared" si="37"/>
        <v>#DIV/0!</v>
      </c>
      <c r="X97" s="40"/>
      <c r="Y97" s="40"/>
      <c r="Z97" s="40"/>
      <c r="AA97" s="40"/>
      <c r="AB97" s="40"/>
      <c r="AC97" s="40"/>
      <c r="AD97" s="40"/>
      <c r="AE97" s="16"/>
      <c r="AF97" s="16"/>
      <c r="AG97" s="16"/>
      <c r="AH97" s="16"/>
      <c r="AI97" s="16"/>
      <c r="AJ97" s="16"/>
    </row>
    <row r="98" spans="1:36" ht="45.75" hidden="1" customHeight="1">
      <c r="A98" s="43">
        <v>27</v>
      </c>
      <c r="B98" s="71">
        <v>3132</v>
      </c>
      <c r="C98" s="353" t="s">
        <v>0</v>
      </c>
      <c r="D98" s="90" t="s">
        <v>124</v>
      </c>
      <c r="E98" s="177"/>
      <c r="F98" s="166">
        <f t="shared" ref="F98:F100" si="66">G98+T98</f>
        <v>0</v>
      </c>
      <c r="G98" s="166"/>
      <c r="H98" s="318"/>
      <c r="I98" s="318"/>
      <c r="J98" s="318"/>
      <c r="K98" s="318"/>
      <c r="L98" s="315"/>
      <c r="M98" s="315"/>
      <c r="N98" s="315"/>
      <c r="O98" s="315"/>
      <c r="P98" s="315"/>
      <c r="Q98" s="315"/>
      <c r="R98" s="315"/>
      <c r="S98" s="315"/>
      <c r="T98" s="172">
        <f t="shared" ref="T98:T100" si="67">H98+I98+J98+K98+L98+M98+N98+O98+P98+Q98+R98+S98</f>
        <v>0</v>
      </c>
      <c r="U98" s="172"/>
      <c r="V98" s="177">
        <f t="shared" ref="V98:V100" si="68">E98-F98</f>
        <v>0</v>
      </c>
      <c r="W98" s="165" t="e">
        <f t="shared" si="37"/>
        <v>#DIV/0!</v>
      </c>
      <c r="X98" s="40"/>
      <c r="Y98" s="40"/>
      <c r="Z98" s="40"/>
      <c r="AA98" s="40"/>
      <c r="AB98" s="40"/>
      <c r="AC98" s="40"/>
      <c r="AD98" s="40"/>
      <c r="AE98" s="16"/>
      <c r="AF98" s="16"/>
      <c r="AG98" s="16"/>
      <c r="AH98" s="16"/>
      <c r="AI98" s="16"/>
      <c r="AJ98" s="16"/>
    </row>
    <row r="99" spans="1:36" ht="45.75" hidden="1" customHeight="1">
      <c r="A99" s="43">
        <v>28</v>
      </c>
      <c r="B99" s="71">
        <v>3132</v>
      </c>
      <c r="C99" s="353" t="s">
        <v>0</v>
      </c>
      <c r="D99" s="90" t="s">
        <v>125</v>
      </c>
      <c r="E99" s="177"/>
      <c r="F99" s="166">
        <f t="shared" si="66"/>
        <v>0</v>
      </c>
      <c r="G99" s="166"/>
      <c r="H99" s="318"/>
      <c r="I99" s="318"/>
      <c r="J99" s="318"/>
      <c r="K99" s="318"/>
      <c r="L99" s="315"/>
      <c r="M99" s="315"/>
      <c r="N99" s="315"/>
      <c r="O99" s="315"/>
      <c r="P99" s="315"/>
      <c r="Q99" s="315"/>
      <c r="R99" s="315"/>
      <c r="S99" s="315"/>
      <c r="T99" s="172">
        <f t="shared" si="67"/>
        <v>0</v>
      </c>
      <c r="U99" s="172"/>
      <c r="V99" s="177">
        <f t="shared" si="68"/>
        <v>0</v>
      </c>
      <c r="W99" s="165" t="e">
        <f t="shared" si="37"/>
        <v>#DIV/0!</v>
      </c>
      <c r="X99" s="40"/>
      <c r="Y99" s="40"/>
      <c r="Z99" s="40"/>
      <c r="AA99" s="40"/>
      <c r="AB99" s="40"/>
      <c r="AC99" s="40"/>
      <c r="AD99" s="40"/>
      <c r="AE99" s="16"/>
      <c r="AF99" s="16"/>
      <c r="AG99" s="16"/>
      <c r="AH99" s="16"/>
      <c r="AI99" s="16"/>
      <c r="AJ99" s="16"/>
    </row>
    <row r="100" spans="1:36" ht="45.75" hidden="1" customHeight="1">
      <c r="A100" s="43">
        <v>29</v>
      </c>
      <c r="B100" s="71">
        <v>3132</v>
      </c>
      <c r="C100" s="353" t="s">
        <v>0</v>
      </c>
      <c r="D100" s="90" t="s">
        <v>126</v>
      </c>
      <c r="E100" s="177"/>
      <c r="F100" s="166">
        <f t="shared" si="66"/>
        <v>0</v>
      </c>
      <c r="G100" s="166"/>
      <c r="H100" s="318"/>
      <c r="I100" s="318"/>
      <c r="J100" s="318"/>
      <c r="K100" s="318"/>
      <c r="L100" s="315"/>
      <c r="M100" s="315"/>
      <c r="N100" s="315"/>
      <c r="O100" s="315"/>
      <c r="P100" s="315"/>
      <c r="Q100" s="315"/>
      <c r="R100" s="315"/>
      <c r="S100" s="315"/>
      <c r="T100" s="172">
        <f t="shared" si="67"/>
        <v>0</v>
      </c>
      <c r="U100" s="172"/>
      <c r="V100" s="177">
        <f t="shared" si="68"/>
        <v>0</v>
      </c>
      <c r="W100" s="165" t="e">
        <f t="shared" si="37"/>
        <v>#DIV/0!</v>
      </c>
      <c r="X100" s="40"/>
      <c r="Y100" s="40"/>
      <c r="Z100" s="40"/>
      <c r="AA100" s="40"/>
      <c r="AB100" s="40"/>
      <c r="AC100" s="40"/>
      <c r="AD100" s="40"/>
      <c r="AE100" s="16"/>
      <c r="AF100" s="16"/>
      <c r="AG100" s="16"/>
      <c r="AH100" s="16"/>
      <c r="AI100" s="16"/>
      <c r="AJ100" s="16"/>
    </row>
    <row r="101" spans="1:36" ht="48.75" customHeight="1">
      <c r="A101" s="76">
        <v>51</v>
      </c>
      <c r="B101" s="336" t="s">
        <v>134</v>
      </c>
      <c r="C101" s="111" t="s">
        <v>64</v>
      </c>
      <c r="D101" s="294"/>
      <c r="E101" s="179">
        <f>E108+E109+E110+E111+E107+E106+E105+E104+E102+E103</f>
        <v>13375000</v>
      </c>
      <c r="F101" s="179">
        <f t="shared" ref="F101:V101" si="69">F108+F109+F110+F111+F107+F106+F105+F104+F102+F103</f>
        <v>174670</v>
      </c>
      <c r="G101" s="179">
        <f t="shared" si="69"/>
        <v>174670</v>
      </c>
      <c r="H101" s="179">
        <f t="shared" si="69"/>
        <v>0</v>
      </c>
      <c r="I101" s="179">
        <f t="shared" si="69"/>
        <v>0</v>
      </c>
      <c r="J101" s="179">
        <f t="shared" si="69"/>
        <v>0</v>
      </c>
      <c r="K101" s="179">
        <f t="shared" si="69"/>
        <v>0</v>
      </c>
      <c r="L101" s="179">
        <f t="shared" si="69"/>
        <v>0</v>
      </c>
      <c r="M101" s="179">
        <f t="shared" si="69"/>
        <v>0</v>
      </c>
      <c r="N101" s="179">
        <f t="shared" si="69"/>
        <v>0</v>
      </c>
      <c r="O101" s="179">
        <f t="shared" si="69"/>
        <v>0</v>
      </c>
      <c r="P101" s="179">
        <f t="shared" si="69"/>
        <v>0</v>
      </c>
      <c r="Q101" s="179">
        <f t="shared" si="69"/>
        <v>0</v>
      </c>
      <c r="R101" s="179">
        <f t="shared" si="69"/>
        <v>0</v>
      </c>
      <c r="S101" s="179">
        <f t="shared" si="69"/>
        <v>0</v>
      </c>
      <c r="T101" s="179">
        <f t="shared" si="69"/>
        <v>0</v>
      </c>
      <c r="U101" s="179">
        <f t="shared" si="69"/>
        <v>174670</v>
      </c>
      <c r="V101" s="179">
        <f t="shared" si="69"/>
        <v>13200330</v>
      </c>
      <c r="W101" s="165">
        <f t="shared" si="37"/>
        <v>1.3059439252336449</v>
      </c>
      <c r="X101" s="40"/>
      <c r="Y101" s="40"/>
      <c r="Z101" s="40"/>
      <c r="AA101" s="40"/>
      <c r="AB101" s="40"/>
      <c r="AC101" s="40"/>
      <c r="AD101" s="40"/>
      <c r="AE101" s="16"/>
      <c r="AF101" s="16"/>
      <c r="AG101" s="16"/>
      <c r="AH101" s="16"/>
      <c r="AI101" s="16"/>
      <c r="AJ101" s="16"/>
    </row>
    <row r="102" spans="1:36" s="293" customFormat="1" ht="93.75" customHeight="1">
      <c r="A102" s="135">
        <v>52</v>
      </c>
      <c r="B102" s="295" t="s">
        <v>7</v>
      </c>
      <c r="C102" s="353" t="s">
        <v>36</v>
      </c>
      <c r="D102" s="90" t="s">
        <v>170</v>
      </c>
      <c r="E102" s="277">
        <v>363000</v>
      </c>
      <c r="F102" s="166">
        <f t="shared" ref="F102:F107" si="70">G102+T102</f>
        <v>24575</v>
      </c>
      <c r="G102" s="185">
        <v>24575</v>
      </c>
      <c r="H102" s="185"/>
      <c r="I102" s="186"/>
      <c r="J102" s="186"/>
      <c r="K102" s="186"/>
      <c r="L102" s="186"/>
      <c r="M102" s="186"/>
      <c r="N102" s="186"/>
      <c r="O102" s="186"/>
      <c r="P102" s="186"/>
      <c r="Q102" s="186"/>
      <c r="R102" s="186"/>
      <c r="S102" s="186"/>
      <c r="T102" s="172">
        <f t="shared" ref="T102:T107" si="71">H102+I102+J102+K102+L102</f>
        <v>0</v>
      </c>
      <c r="U102" s="185">
        <v>24575</v>
      </c>
      <c r="V102" s="172">
        <f>E102-F102</f>
        <v>338425</v>
      </c>
      <c r="W102" s="165">
        <f t="shared" si="37"/>
        <v>6.7699724517906334</v>
      </c>
      <c r="X102" s="291"/>
      <c r="Y102" s="291"/>
      <c r="Z102" s="291"/>
      <c r="AA102" s="291"/>
      <c r="AB102" s="291"/>
      <c r="AC102" s="291"/>
      <c r="AD102" s="291"/>
      <c r="AE102" s="292"/>
      <c r="AF102" s="292"/>
      <c r="AG102" s="292"/>
      <c r="AH102" s="292"/>
      <c r="AI102" s="292"/>
      <c r="AJ102" s="292"/>
    </row>
    <row r="103" spans="1:36" s="293" customFormat="1" ht="66" customHeight="1">
      <c r="A103" s="135">
        <v>53</v>
      </c>
      <c r="B103" s="295" t="s">
        <v>175</v>
      </c>
      <c r="C103" s="353" t="s">
        <v>36</v>
      </c>
      <c r="D103" s="90" t="s">
        <v>176</v>
      </c>
      <c r="E103" s="277">
        <v>20000</v>
      </c>
      <c r="F103" s="166">
        <f t="shared" si="70"/>
        <v>20000</v>
      </c>
      <c r="G103" s="185">
        <v>20000</v>
      </c>
      <c r="H103" s="185"/>
      <c r="I103" s="186"/>
      <c r="J103" s="186"/>
      <c r="K103" s="186"/>
      <c r="L103" s="186"/>
      <c r="M103" s="186"/>
      <c r="N103" s="186"/>
      <c r="O103" s="186"/>
      <c r="P103" s="186"/>
      <c r="Q103" s="186"/>
      <c r="R103" s="186"/>
      <c r="S103" s="186"/>
      <c r="T103" s="172">
        <f t="shared" si="71"/>
        <v>0</v>
      </c>
      <c r="U103" s="185">
        <v>20000</v>
      </c>
      <c r="V103" s="172">
        <f>E103-F103</f>
        <v>0</v>
      </c>
      <c r="W103" s="165">
        <f t="shared" si="37"/>
        <v>100</v>
      </c>
      <c r="X103" s="291"/>
      <c r="Y103" s="291"/>
      <c r="Z103" s="291"/>
      <c r="AA103" s="291"/>
      <c r="AB103" s="291"/>
      <c r="AC103" s="291"/>
      <c r="AD103" s="291"/>
      <c r="AE103" s="292"/>
      <c r="AF103" s="292"/>
      <c r="AG103" s="292"/>
      <c r="AH103" s="292"/>
      <c r="AI103" s="292"/>
      <c r="AJ103" s="292"/>
    </row>
    <row r="104" spans="1:36" s="293" customFormat="1" ht="37.5" hidden="1" customHeight="1">
      <c r="A104" s="135">
        <v>32</v>
      </c>
      <c r="B104" s="295" t="s">
        <v>6</v>
      </c>
      <c r="C104" s="353" t="s">
        <v>0</v>
      </c>
      <c r="D104" s="90" t="s">
        <v>128</v>
      </c>
      <c r="E104" s="277"/>
      <c r="F104" s="166">
        <f t="shared" si="70"/>
        <v>0</v>
      </c>
      <c r="G104" s="185"/>
      <c r="H104" s="186"/>
      <c r="I104" s="186"/>
      <c r="J104" s="186"/>
      <c r="K104" s="186"/>
      <c r="L104" s="186"/>
      <c r="M104" s="186"/>
      <c r="N104" s="186"/>
      <c r="O104" s="186"/>
      <c r="P104" s="186"/>
      <c r="Q104" s="186"/>
      <c r="R104" s="186"/>
      <c r="S104" s="186"/>
      <c r="T104" s="172">
        <f t="shared" si="71"/>
        <v>0</v>
      </c>
      <c r="U104" s="186"/>
      <c r="V104" s="172">
        <f t="shared" ref="V104:V107" si="72">E104-F104</f>
        <v>0</v>
      </c>
      <c r="W104" s="165" t="e">
        <f t="shared" si="37"/>
        <v>#DIV/0!</v>
      </c>
      <c r="X104" s="291"/>
      <c r="Y104" s="291"/>
      <c r="Z104" s="291"/>
      <c r="AA104" s="291"/>
      <c r="AB104" s="291"/>
      <c r="AC104" s="291"/>
      <c r="AD104" s="291"/>
      <c r="AE104" s="292"/>
      <c r="AF104" s="292"/>
      <c r="AG104" s="292"/>
      <c r="AH104" s="292"/>
      <c r="AI104" s="292"/>
      <c r="AJ104" s="292"/>
    </row>
    <row r="105" spans="1:36" s="293" customFormat="1" ht="37.5" customHeight="1">
      <c r="A105" s="135">
        <v>54</v>
      </c>
      <c r="B105" s="295" t="s">
        <v>6</v>
      </c>
      <c r="C105" s="353" t="s">
        <v>0</v>
      </c>
      <c r="D105" s="90" t="s">
        <v>129</v>
      </c>
      <c r="E105" s="277">
        <v>6000000</v>
      </c>
      <c r="F105" s="166">
        <f t="shared" si="70"/>
        <v>0</v>
      </c>
      <c r="G105" s="185"/>
      <c r="H105" s="186"/>
      <c r="I105" s="186"/>
      <c r="J105" s="186"/>
      <c r="K105" s="186"/>
      <c r="L105" s="186"/>
      <c r="M105" s="186"/>
      <c r="N105" s="186"/>
      <c r="O105" s="186"/>
      <c r="P105" s="186"/>
      <c r="Q105" s="186"/>
      <c r="R105" s="186"/>
      <c r="S105" s="186"/>
      <c r="T105" s="172">
        <f t="shared" si="71"/>
        <v>0</v>
      </c>
      <c r="U105" s="185">
        <v>0</v>
      </c>
      <c r="V105" s="172">
        <f t="shared" si="72"/>
        <v>6000000</v>
      </c>
      <c r="W105" s="165">
        <f t="shared" si="37"/>
        <v>0</v>
      </c>
      <c r="X105" s="291"/>
      <c r="Y105" s="291"/>
      <c r="Z105" s="291"/>
      <c r="AA105" s="291"/>
      <c r="AB105" s="291"/>
      <c r="AC105" s="291"/>
      <c r="AD105" s="291"/>
      <c r="AE105" s="292"/>
      <c r="AF105" s="292"/>
      <c r="AG105" s="292"/>
      <c r="AH105" s="292"/>
      <c r="AI105" s="292"/>
      <c r="AJ105" s="292"/>
    </row>
    <row r="106" spans="1:36" s="293" customFormat="1" ht="54.75" customHeight="1">
      <c r="A106" s="135">
        <v>55</v>
      </c>
      <c r="B106" s="295" t="s">
        <v>6</v>
      </c>
      <c r="C106" s="353" t="s">
        <v>0</v>
      </c>
      <c r="D106" s="90" t="s">
        <v>130</v>
      </c>
      <c r="E106" s="277">
        <f>6722000+120000</f>
        <v>6842000</v>
      </c>
      <c r="F106" s="166">
        <f t="shared" si="70"/>
        <v>130095</v>
      </c>
      <c r="G106" s="185">
        <v>130095</v>
      </c>
      <c r="H106" s="185"/>
      <c r="I106" s="186"/>
      <c r="J106" s="186"/>
      <c r="K106" s="186"/>
      <c r="L106" s="186"/>
      <c r="M106" s="186"/>
      <c r="N106" s="186"/>
      <c r="O106" s="186"/>
      <c r="P106" s="186"/>
      <c r="Q106" s="186"/>
      <c r="R106" s="186"/>
      <c r="S106" s="186"/>
      <c r="T106" s="172">
        <f t="shared" si="71"/>
        <v>0</v>
      </c>
      <c r="U106" s="185">
        <v>130095</v>
      </c>
      <c r="V106" s="172">
        <f t="shared" si="72"/>
        <v>6711905</v>
      </c>
      <c r="W106" s="165">
        <f t="shared" si="37"/>
        <v>1.9014177141186788</v>
      </c>
      <c r="X106" s="291"/>
      <c r="Y106" s="291"/>
      <c r="Z106" s="291"/>
      <c r="AA106" s="291"/>
      <c r="AB106" s="291"/>
      <c r="AC106" s="291"/>
      <c r="AD106" s="291"/>
      <c r="AE106" s="292"/>
      <c r="AF106" s="292"/>
      <c r="AG106" s="292"/>
      <c r="AH106" s="292"/>
      <c r="AI106" s="292"/>
      <c r="AJ106" s="292"/>
    </row>
    <row r="107" spans="1:36" s="293" customFormat="1" ht="58.5" customHeight="1">
      <c r="A107" s="135">
        <v>56</v>
      </c>
      <c r="B107" s="295" t="s">
        <v>6</v>
      </c>
      <c r="C107" s="353" t="s">
        <v>0</v>
      </c>
      <c r="D107" s="90" t="s">
        <v>131</v>
      </c>
      <c r="E107" s="277">
        <v>150000</v>
      </c>
      <c r="F107" s="166">
        <f t="shared" si="70"/>
        <v>0</v>
      </c>
      <c r="G107" s="185"/>
      <c r="H107" s="186"/>
      <c r="I107" s="186"/>
      <c r="J107" s="186"/>
      <c r="K107" s="186"/>
      <c r="L107" s="186"/>
      <c r="M107" s="186"/>
      <c r="N107" s="186"/>
      <c r="O107" s="186"/>
      <c r="P107" s="186"/>
      <c r="Q107" s="186"/>
      <c r="R107" s="186"/>
      <c r="S107" s="186"/>
      <c r="T107" s="172">
        <f t="shared" si="71"/>
        <v>0</v>
      </c>
      <c r="U107" s="185">
        <v>0</v>
      </c>
      <c r="V107" s="172">
        <f t="shared" si="72"/>
        <v>150000</v>
      </c>
      <c r="W107" s="165">
        <f t="shared" si="37"/>
        <v>0</v>
      </c>
      <c r="X107" s="291"/>
      <c r="Y107" s="291"/>
      <c r="Z107" s="291"/>
      <c r="AA107" s="291"/>
      <c r="AB107" s="291"/>
      <c r="AC107" s="291"/>
      <c r="AD107" s="291"/>
      <c r="AE107" s="292"/>
      <c r="AF107" s="292"/>
      <c r="AG107" s="292"/>
      <c r="AH107" s="292"/>
      <c r="AI107" s="292"/>
      <c r="AJ107" s="292"/>
    </row>
    <row r="108" spans="1:36" ht="51" hidden="1" customHeight="1">
      <c r="A108" s="43">
        <v>36</v>
      </c>
      <c r="B108" s="295" t="s">
        <v>6</v>
      </c>
      <c r="C108" s="353" t="s">
        <v>0</v>
      </c>
      <c r="D108" s="90" t="s">
        <v>79</v>
      </c>
      <c r="E108" s="277"/>
      <c r="F108" s="166">
        <f>G108+T108</f>
        <v>0</v>
      </c>
      <c r="G108" s="185"/>
      <c r="H108" s="172"/>
      <c r="I108" s="172"/>
      <c r="J108" s="172"/>
      <c r="K108" s="172"/>
      <c r="L108" s="172"/>
      <c r="M108" s="172"/>
      <c r="N108" s="172"/>
      <c r="O108" s="172"/>
      <c r="P108" s="172"/>
      <c r="Q108" s="172"/>
      <c r="R108" s="172"/>
      <c r="S108" s="172"/>
      <c r="T108" s="172">
        <f>H108+I108+J108+K108+L108</f>
        <v>0</v>
      </c>
      <c r="U108" s="163"/>
      <c r="V108" s="172">
        <f>E108-F108</f>
        <v>0</v>
      </c>
      <c r="W108" s="165" t="e">
        <f t="shared" si="37"/>
        <v>#DIV/0!</v>
      </c>
      <c r="X108" s="40"/>
      <c r="Y108" s="40"/>
      <c r="Z108" s="40"/>
      <c r="AA108" s="40"/>
      <c r="AB108" s="40"/>
      <c r="AC108" s="40"/>
      <c r="AD108" s="40"/>
      <c r="AE108" s="16"/>
      <c r="AF108" s="16"/>
      <c r="AG108" s="16"/>
      <c r="AH108" s="16"/>
      <c r="AI108" s="16"/>
      <c r="AJ108" s="16"/>
    </row>
    <row r="109" spans="1:36" ht="41.25" hidden="1" customHeight="1">
      <c r="A109" s="43">
        <v>37</v>
      </c>
      <c r="B109" s="295" t="s">
        <v>6</v>
      </c>
      <c r="C109" s="353" t="s">
        <v>0</v>
      </c>
      <c r="D109" s="90" t="s">
        <v>80</v>
      </c>
      <c r="E109" s="277"/>
      <c r="F109" s="166">
        <f t="shared" ref="F109:F110" si="73">G109+T109</f>
        <v>0</v>
      </c>
      <c r="G109" s="185"/>
      <c r="H109" s="172"/>
      <c r="I109" s="172"/>
      <c r="J109" s="172"/>
      <c r="K109" s="172"/>
      <c r="L109" s="172"/>
      <c r="M109" s="172"/>
      <c r="N109" s="172"/>
      <c r="O109" s="172"/>
      <c r="P109" s="172"/>
      <c r="Q109" s="172"/>
      <c r="R109" s="172"/>
      <c r="S109" s="172"/>
      <c r="T109" s="172">
        <f t="shared" ref="T109:T111" si="74">H109+I109+J109+K109+L109</f>
        <v>0</v>
      </c>
      <c r="U109" s="163"/>
      <c r="V109" s="172">
        <f t="shared" ref="V109:V110" si="75">E109-F109</f>
        <v>0</v>
      </c>
      <c r="W109" s="165" t="e">
        <f t="shared" si="37"/>
        <v>#DIV/0!</v>
      </c>
      <c r="X109" s="40"/>
      <c r="Y109" s="40"/>
      <c r="Z109" s="40"/>
      <c r="AA109" s="40"/>
      <c r="AB109" s="40"/>
      <c r="AC109" s="40"/>
      <c r="AD109" s="40"/>
      <c r="AE109" s="16"/>
      <c r="AF109" s="16"/>
      <c r="AG109" s="16"/>
      <c r="AH109" s="16"/>
      <c r="AI109" s="16"/>
      <c r="AJ109" s="16"/>
    </row>
    <row r="110" spans="1:36" ht="42.75" hidden="1" customHeight="1">
      <c r="A110" s="43">
        <v>38</v>
      </c>
      <c r="B110" s="295" t="s">
        <v>6</v>
      </c>
      <c r="C110" s="353" t="s">
        <v>0</v>
      </c>
      <c r="D110" s="90" t="s">
        <v>132</v>
      </c>
      <c r="E110" s="277"/>
      <c r="F110" s="166">
        <f t="shared" si="73"/>
        <v>0</v>
      </c>
      <c r="G110" s="185"/>
      <c r="H110" s="172"/>
      <c r="I110" s="172"/>
      <c r="J110" s="172"/>
      <c r="K110" s="172"/>
      <c r="L110" s="172"/>
      <c r="M110" s="172"/>
      <c r="N110" s="172"/>
      <c r="O110" s="172"/>
      <c r="P110" s="172"/>
      <c r="Q110" s="172"/>
      <c r="R110" s="172"/>
      <c r="S110" s="172"/>
      <c r="T110" s="172">
        <f t="shared" si="74"/>
        <v>0</v>
      </c>
      <c r="U110" s="163"/>
      <c r="V110" s="172">
        <f t="shared" si="75"/>
        <v>0</v>
      </c>
      <c r="W110" s="165" t="e">
        <f t="shared" si="37"/>
        <v>#DIV/0!</v>
      </c>
      <c r="X110" s="40"/>
      <c r="Y110" s="40"/>
      <c r="Z110" s="40"/>
      <c r="AA110" s="40"/>
      <c r="AB110" s="40"/>
      <c r="AC110" s="40"/>
      <c r="AD110" s="40"/>
      <c r="AE110" s="16"/>
      <c r="AF110" s="16"/>
      <c r="AG110" s="16"/>
      <c r="AH110" s="16"/>
      <c r="AI110" s="16"/>
      <c r="AJ110" s="16"/>
    </row>
    <row r="111" spans="1:36" ht="48.75" hidden="1" customHeight="1">
      <c r="A111" s="43">
        <v>39</v>
      </c>
      <c r="B111" s="295" t="s">
        <v>6</v>
      </c>
      <c r="C111" s="366" t="s">
        <v>0</v>
      </c>
      <c r="D111" s="90" t="s">
        <v>133</v>
      </c>
      <c r="E111" s="277"/>
      <c r="F111" s="166">
        <f>G111+T111</f>
        <v>0</v>
      </c>
      <c r="G111" s="185"/>
      <c r="H111" s="172"/>
      <c r="I111" s="172"/>
      <c r="J111" s="172"/>
      <c r="K111" s="172"/>
      <c r="L111" s="172"/>
      <c r="M111" s="172"/>
      <c r="N111" s="172"/>
      <c r="O111" s="172"/>
      <c r="P111" s="172"/>
      <c r="Q111" s="172"/>
      <c r="R111" s="172"/>
      <c r="S111" s="172"/>
      <c r="T111" s="172">
        <f t="shared" si="74"/>
        <v>0</v>
      </c>
      <c r="U111" s="163"/>
      <c r="V111" s="172">
        <f>E111-F111</f>
        <v>0</v>
      </c>
      <c r="W111" s="165" t="e">
        <f t="shared" si="37"/>
        <v>#DIV/0!</v>
      </c>
      <c r="X111" s="40"/>
      <c r="Y111" s="40"/>
      <c r="Z111" s="40"/>
      <c r="AA111" s="40"/>
      <c r="AB111" s="40"/>
      <c r="AC111" s="40"/>
      <c r="AD111" s="40"/>
      <c r="AE111" s="16"/>
      <c r="AF111" s="16"/>
      <c r="AG111" s="16"/>
      <c r="AH111" s="16"/>
      <c r="AI111" s="16"/>
      <c r="AJ111" s="16"/>
    </row>
    <row r="112" spans="1:36" ht="26.25" hidden="1">
      <c r="A112" s="43"/>
      <c r="B112" s="71"/>
      <c r="C112" s="116"/>
      <c r="D112" s="90"/>
      <c r="E112" s="177"/>
      <c r="F112" s="166"/>
      <c r="G112" s="166"/>
      <c r="H112" s="172"/>
      <c r="I112" s="172"/>
      <c r="J112" s="172"/>
      <c r="K112" s="172"/>
      <c r="L112" s="172"/>
      <c r="M112" s="172"/>
      <c r="N112" s="172"/>
      <c r="O112" s="172"/>
      <c r="P112" s="172"/>
      <c r="Q112" s="172"/>
      <c r="R112" s="172"/>
      <c r="S112" s="172"/>
      <c r="T112" s="172"/>
      <c r="U112" s="163"/>
      <c r="V112" s="172"/>
      <c r="W112" s="165" t="e">
        <f t="shared" si="37"/>
        <v>#DIV/0!</v>
      </c>
      <c r="X112" s="40"/>
      <c r="Y112" s="40"/>
      <c r="Z112" s="40"/>
      <c r="AA112" s="40"/>
      <c r="AB112" s="40"/>
      <c r="AC112" s="40"/>
      <c r="AD112" s="40"/>
      <c r="AE112" s="16"/>
      <c r="AF112" s="16"/>
      <c r="AG112" s="16"/>
      <c r="AH112" s="16"/>
      <c r="AI112" s="16"/>
      <c r="AJ112" s="16"/>
    </row>
    <row r="113" spans="1:36" ht="75" hidden="1" customHeight="1">
      <c r="A113" s="64"/>
      <c r="B113" s="65" t="s">
        <v>63</v>
      </c>
      <c r="C113" s="113"/>
      <c r="D113" s="67"/>
      <c r="E113" s="175">
        <f>E114+E115+E116+E117</f>
        <v>0</v>
      </c>
      <c r="F113" s="175">
        <f t="shared" ref="F113:V113" si="76">F114+F115+F116+F117</f>
        <v>0</v>
      </c>
      <c r="G113" s="175">
        <f t="shared" si="76"/>
        <v>0</v>
      </c>
      <c r="H113" s="175">
        <f t="shared" si="76"/>
        <v>0</v>
      </c>
      <c r="I113" s="175">
        <f t="shared" si="76"/>
        <v>0</v>
      </c>
      <c r="J113" s="175">
        <f t="shared" si="76"/>
        <v>0</v>
      </c>
      <c r="K113" s="175">
        <f t="shared" si="76"/>
        <v>0</v>
      </c>
      <c r="L113" s="175">
        <f t="shared" si="76"/>
        <v>0</v>
      </c>
      <c r="M113" s="175">
        <f t="shared" si="76"/>
        <v>0</v>
      </c>
      <c r="N113" s="175">
        <f t="shared" si="76"/>
        <v>0</v>
      </c>
      <c r="O113" s="175">
        <f t="shared" si="76"/>
        <v>0</v>
      </c>
      <c r="P113" s="175">
        <f t="shared" si="76"/>
        <v>0</v>
      </c>
      <c r="Q113" s="175">
        <f t="shared" si="76"/>
        <v>0</v>
      </c>
      <c r="R113" s="175">
        <f t="shared" si="76"/>
        <v>0</v>
      </c>
      <c r="S113" s="175">
        <f t="shared" si="76"/>
        <v>0</v>
      </c>
      <c r="T113" s="175">
        <f t="shared" si="76"/>
        <v>0</v>
      </c>
      <c r="U113" s="175">
        <f t="shared" si="76"/>
        <v>0</v>
      </c>
      <c r="V113" s="175">
        <f t="shared" si="76"/>
        <v>0</v>
      </c>
      <c r="W113" s="165" t="e">
        <f t="shared" si="37"/>
        <v>#DIV/0!</v>
      </c>
      <c r="X113" s="40"/>
      <c r="Y113" s="40"/>
      <c r="Z113" s="40"/>
      <c r="AA113" s="40"/>
      <c r="AB113" s="40"/>
      <c r="AC113" s="40"/>
      <c r="AD113" s="40"/>
      <c r="AE113" s="16"/>
      <c r="AF113" s="16"/>
      <c r="AG113" s="16"/>
      <c r="AH113" s="16"/>
      <c r="AI113" s="16"/>
      <c r="AJ113" s="16"/>
    </row>
    <row r="114" spans="1:36" ht="71.25" hidden="1" customHeight="1">
      <c r="A114" s="18"/>
      <c r="B114" s="20">
        <v>3110</v>
      </c>
      <c r="C114" s="116" t="s">
        <v>36</v>
      </c>
      <c r="D114" s="90" t="s">
        <v>78</v>
      </c>
      <c r="E114" s="180"/>
      <c r="F114" s="172">
        <f>G114+T114</f>
        <v>0</v>
      </c>
      <c r="G114" s="166"/>
      <c r="H114" s="184"/>
      <c r="I114" s="184"/>
      <c r="J114" s="184"/>
      <c r="K114" s="184"/>
      <c r="L114" s="172"/>
      <c r="M114" s="165"/>
      <c r="N114" s="165"/>
      <c r="O114" s="165"/>
      <c r="P114" s="165"/>
      <c r="Q114" s="165"/>
      <c r="R114" s="165"/>
      <c r="S114" s="165"/>
      <c r="T114" s="172">
        <f>H114+I114+J114+K114+L114</f>
        <v>0</v>
      </c>
      <c r="U114" s="163"/>
      <c r="V114" s="165">
        <f t="shared" ref="V114:V117" si="77">E114-F114</f>
        <v>0</v>
      </c>
      <c r="W114" s="165" t="e">
        <f t="shared" si="37"/>
        <v>#DIV/0!</v>
      </c>
      <c r="X114" s="40"/>
      <c r="Y114" s="40"/>
      <c r="Z114" s="40"/>
      <c r="AA114" s="40"/>
      <c r="AB114" s="40"/>
      <c r="AC114" s="40"/>
      <c r="AD114" s="40"/>
      <c r="AE114" s="16"/>
      <c r="AF114" s="16"/>
      <c r="AG114" s="16"/>
      <c r="AH114" s="16"/>
      <c r="AI114" s="16"/>
      <c r="AJ114" s="16"/>
    </row>
    <row r="115" spans="1:36" ht="36" hidden="1" customHeight="1">
      <c r="A115" s="18"/>
      <c r="B115" s="20">
        <v>3132</v>
      </c>
      <c r="C115" s="116" t="s">
        <v>0</v>
      </c>
      <c r="D115" s="90" t="s">
        <v>79</v>
      </c>
      <c r="E115" s="180"/>
      <c r="F115" s="172">
        <f>G115+T115</f>
        <v>0</v>
      </c>
      <c r="G115" s="166"/>
      <c r="H115" s="192"/>
      <c r="I115" s="184"/>
      <c r="J115" s="184"/>
      <c r="K115" s="184"/>
      <c r="L115" s="172"/>
      <c r="M115" s="165"/>
      <c r="N115" s="165"/>
      <c r="O115" s="165"/>
      <c r="P115" s="165"/>
      <c r="Q115" s="165"/>
      <c r="R115" s="165"/>
      <c r="S115" s="165"/>
      <c r="T115" s="172">
        <f t="shared" ref="T115:T117" si="78">H115+I115+J115+K115</f>
        <v>0</v>
      </c>
      <c r="U115" s="163"/>
      <c r="V115" s="165">
        <f t="shared" si="77"/>
        <v>0</v>
      </c>
      <c r="W115" s="165" t="e">
        <f t="shared" si="37"/>
        <v>#DIV/0!</v>
      </c>
      <c r="X115" s="40"/>
      <c r="Y115" s="40"/>
      <c r="Z115" s="40"/>
      <c r="AA115" s="40"/>
      <c r="AB115" s="40"/>
      <c r="AC115" s="40"/>
      <c r="AD115" s="40"/>
      <c r="AE115" s="16"/>
      <c r="AF115" s="16"/>
      <c r="AG115" s="16"/>
      <c r="AH115" s="16"/>
      <c r="AI115" s="16"/>
      <c r="AJ115" s="16"/>
    </row>
    <row r="116" spans="1:36" ht="51" hidden="1" customHeight="1">
      <c r="A116" s="18"/>
      <c r="B116" s="20">
        <v>3132</v>
      </c>
      <c r="C116" s="116" t="s">
        <v>0</v>
      </c>
      <c r="D116" s="90" t="s">
        <v>80</v>
      </c>
      <c r="E116" s="180"/>
      <c r="F116" s="172">
        <f>G116+T116</f>
        <v>0</v>
      </c>
      <c r="G116" s="166"/>
      <c r="H116" s="323"/>
      <c r="I116" s="184"/>
      <c r="J116" s="184"/>
      <c r="K116" s="184"/>
      <c r="L116" s="172"/>
      <c r="M116" s="165"/>
      <c r="N116" s="165"/>
      <c r="O116" s="165"/>
      <c r="P116" s="165"/>
      <c r="Q116" s="165"/>
      <c r="R116" s="165"/>
      <c r="S116" s="165"/>
      <c r="T116" s="172">
        <f t="shared" si="78"/>
        <v>0</v>
      </c>
      <c r="U116" s="163"/>
      <c r="V116" s="165">
        <f t="shared" si="77"/>
        <v>0</v>
      </c>
      <c r="W116" s="165" t="e">
        <f t="shared" si="37"/>
        <v>#DIV/0!</v>
      </c>
      <c r="X116" s="40"/>
      <c r="Y116" s="40"/>
      <c r="Z116" s="40"/>
      <c r="AA116" s="40"/>
      <c r="AB116" s="40"/>
      <c r="AC116" s="40"/>
      <c r="AD116" s="40"/>
      <c r="AE116" s="16"/>
      <c r="AF116" s="16"/>
      <c r="AG116" s="16"/>
      <c r="AH116" s="16"/>
      <c r="AI116" s="16"/>
      <c r="AJ116" s="16"/>
    </row>
    <row r="117" spans="1:36" ht="48" hidden="1" customHeight="1">
      <c r="A117" s="18"/>
      <c r="B117" s="20">
        <v>3132</v>
      </c>
      <c r="C117" s="251" t="s">
        <v>0</v>
      </c>
      <c r="D117" s="90" t="s">
        <v>81</v>
      </c>
      <c r="E117" s="180"/>
      <c r="F117" s="172">
        <f>G117+T117</f>
        <v>0</v>
      </c>
      <c r="G117" s="166"/>
      <c r="H117" s="165"/>
      <c r="I117" s="184"/>
      <c r="J117" s="184"/>
      <c r="K117" s="184"/>
      <c r="L117" s="172"/>
      <c r="M117" s="165"/>
      <c r="N117" s="165"/>
      <c r="O117" s="165"/>
      <c r="P117" s="165"/>
      <c r="Q117" s="165"/>
      <c r="R117" s="165"/>
      <c r="S117" s="165"/>
      <c r="T117" s="172">
        <f t="shared" si="78"/>
        <v>0</v>
      </c>
      <c r="U117" s="163"/>
      <c r="V117" s="165">
        <f t="shared" si="77"/>
        <v>0</v>
      </c>
      <c r="W117" s="165" t="e">
        <f t="shared" si="37"/>
        <v>#DIV/0!</v>
      </c>
      <c r="X117" s="40"/>
      <c r="Y117" s="40"/>
      <c r="Z117" s="40"/>
      <c r="AA117" s="40"/>
      <c r="AB117" s="40"/>
      <c r="AC117" s="40"/>
      <c r="AD117" s="40"/>
      <c r="AE117" s="16"/>
      <c r="AF117" s="16"/>
      <c r="AG117" s="16"/>
      <c r="AH117" s="16"/>
      <c r="AI117" s="16"/>
      <c r="AJ117" s="16"/>
    </row>
    <row r="118" spans="1:36" ht="108" customHeight="1">
      <c r="A118" s="76">
        <v>57</v>
      </c>
      <c r="B118" s="335" t="s">
        <v>220</v>
      </c>
      <c r="C118" s="121" t="s">
        <v>187</v>
      </c>
      <c r="D118" s="253"/>
      <c r="E118" s="179">
        <f>E119</f>
        <v>1402770</v>
      </c>
      <c r="F118" s="179">
        <f t="shared" ref="F118:V118" si="79">F119</f>
        <v>0</v>
      </c>
      <c r="G118" s="179">
        <f t="shared" si="79"/>
        <v>0</v>
      </c>
      <c r="H118" s="179">
        <f t="shared" si="79"/>
        <v>0</v>
      </c>
      <c r="I118" s="179">
        <f t="shared" si="79"/>
        <v>0</v>
      </c>
      <c r="J118" s="179">
        <f t="shared" si="79"/>
        <v>0</v>
      </c>
      <c r="K118" s="179">
        <f t="shared" si="79"/>
        <v>0</v>
      </c>
      <c r="L118" s="179">
        <f t="shared" si="79"/>
        <v>0</v>
      </c>
      <c r="M118" s="179">
        <f t="shared" si="79"/>
        <v>0</v>
      </c>
      <c r="N118" s="179">
        <f t="shared" si="79"/>
        <v>0</v>
      </c>
      <c r="O118" s="179">
        <f t="shared" si="79"/>
        <v>0</v>
      </c>
      <c r="P118" s="179">
        <f t="shared" si="79"/>
        <v>0</v>
      </c>
      <c r="Q118" s="179">
        <f t="shared" si="79"/>
        <v>0</v>
      </c>
      <c r="R118" s="179">
        <f t="shared" si="79"/>
        <v>0</v>
      </c>
      <c r="S118" s="179">
        <f t="shared" si="79"/>
        <v>0</v>
      </c>
      <c r="T118" s="179">
        <f t="shared" si="79"/>
        <v>0</v>
      </c>
      <c r="U118" s="179">
        <f t="shared" si="79"/>
        <v>0</v>
      </c>
      <c r="V118" s="179">
        <f t="shared" si="79"/>
        <v>1402770</v>
      </c>
      <c r="W118" s="165">
        <f t="shared" si="37"/>
        <v>0</v>
      </c>
      <c r="X118" s="40"/>
      <c r="Y118" s="40"/>
      <c r="Z118" s="40"/>
      <c r="AA118" s="40"/>
      <c r="AB118" s="40"/>
      <c r="AC118" s="40"/>
      <c r="AD118" s="40"/>
      <c r="AE118" s="16"/>
      <c r="AF118" s="16"/>
      <c r="AG118" s="16"/>
      <c r="AH118" s="16"/>
      <c r="AI118" s="16"/>
      <c r="AJ118" s="16"/>
    </row>
    <row r="119" spans="1:36" ht="117" customHeight="1">
      <c r="A119" s="18">
        <v>58</v>
      </c>
      <c r="B119" s="20">
        <v>3122</v>
      </c>
      <c r="C119" s="136" t="s">
        <v>41</v>
      </c>
      <c r="D119" s="117" t="s">
        <v>188</v>
      </c>
      <c r="E119" s="180">
        <v>1402770</v>
      </c>
      <c r="F119" s="172">
        <v>0</v>
      </c>
      <c r="G119" s="166"/>
      <c r="H119" s="165"/>
      <c r="I119" s="184"/>
      <c r="J119" s="184"/>
      <c r="K119" s="184"/>
      <c r="L119" s="172"/>
      <c r="M119" s="165"/>
      <c r="N119" s="165"/>
      <c r="O119" s="165"/>
      <c r="P119" s="165"/>
      <c r="Q119" s="165"/>
      <c r="R119" s="165"/>
      <c r="S119" s="165"/>
      <c r="T119" s="172"/>
      <c r="U119" s="163">
        <v>0</v>
      </c>
      <c r="V119" s="165">
        <f>E119-F119</f>
        <v>1402770</v>
      </c>
      <c r="W119" s="165">
        <f t="shared" si="37"/>
        <v>0</v>
      </c>
      <c r="X119" s="40"/>
      <c r="Y119" s="40"/>
      <c r="Z119" s="40"/>
      <c r="AA119" s="40"/>
      <c r="AB119" s="40"/>
      <c r="AC119" s="40"/>
      <c r="AD119" s="40"/>
      <c r="AE119" s="16"/>
      <c r="AF119" s="16"/>
      <c r="AG119" s="16"/>
      <c r="AH119" s="16"/>
      <c r="AI119" s="16"/>
      <c r="AJ119" s="16"/>
    </row>
    <row r="120" spans="1:36" ht="67.5" customHeight="1">
      <c r="A120" s="64">
        <v>59</v>
      </c>
      <c r="B120" s="332" t="s">
        <v>127</v>
      </c>
      <c r="C120" s="121" t="s">
        <v>106</v>
      </c>
      <c r="D120" s="290"/>
      <c r="E120" s="175">
        <f>E121+E123+E124+E125+E126</f>
        <v>8704934</v>
      </c>
      <c r="F120" s="175">
        <f t="shared" ref="F120:V120" si="80">F121+F123+F124+F125+F126</f>
        <v>6837</v>
      </c>
      <c r="G120" s="175">
        <f t="shared" si="80"/>
        <v>6837</v>
      </c>
      <c r="H120" s="175">
        <f t="shared" si="80"/>
        <v>0</v>
      </c>
      <c r="I120" s="175">
        <f t="shared" si="80"/>
        <v>0</v>
      </c>
      <c r="J120" s="175">
        <f t="shared" si="80"/>
        <v>0</v>
      </c>
      <c r="K120" s="175">
        <f t="shared" si="80"/>
        <v>0</v>
      </c>
      <c r="L120" s="175">
        <f t="shared" si="80"/>
        <v>0</v>
      </c>
      <c r="M120" s="175">
        <f t="shared" si="80"/>
        <v>0</v>
      </c>
      <c r="N120" s="175">
        <f t="shared" si="80"/>
        <v>0</v>
      </c>
      <c r="O120" s="175">
        <f t="shared" si="80"/>
        <v>0</v>
      </c>
      <c r="P120" s="175">
        <f t="shared" si="80"/>
        <v>0</v>
      </c>
      <c r="Q120" s="175">
        <f t="shared" si="80"/>
        <v>0</v>
      </c>
      <c r="R120" s="175">
        <f t="shared" si="80"/>
        <v>0</v>
      </c>
      <c r="S120" s="175">
        <f t="shared" si="80"/>
        <v>0</v>
      </c>
      <c r="T120" s="175">
        <f t="shared" si="80"/>
        <v>0</v>
      </c>
      <c r="U120" s="175">
        <f t="shared" si="80"/>
        <v>6837</v>
      </c>
      <c r="V120" s="175">
        <f t="shared" si="80"/>
        <v>8698097</v>
      </c>
      <c r="W120" s="186">
        <f t="shared" ref="W120" si="81">W121</f>
        <v>0</v>
      </c>
      <c r="X120" s="40"/>
      <c r="Y120" s="40"/>
      <c r="Z120" s="40"/>
      <c r="AA120" s="40"/>
      <c r="AB120" s="40"/>
      <c r="AC120" s="40"/>
      <c r="AD120" s="40"/>
      <c r="AE120" s="16"/>
      <c r="AF120" s="16"/>
      <c r="AG120" s="16"/>
      <c r="AH120" s="16"/>
      <c r="AI120" s="16"/>
      <c r="AJ120" s="16"/>
    </row>
    <row r="121" spans="1:36" ht="110.25" customHeight="1">
      <c r="A121" s="18">
        <v>60</v>
      </c>
      <c r="B121" s="20">
        <v>3142</v>
      </c>
      <c r="C121" s="350" t="s">
        <v>31</v>
      </c>
      <c r="D121" s="117" t="s">
        <v>105</v>
      </c>
      <c r="E121" s="180">
        <v>7348097</v>
      </c>
      <c r="F121" s="166">
        <f>G121+T121</f>
        <v>0</v>
      </c>
      <c r="G121" s="166"/>
      <c r="H121" s="172"/>
      <c r="I121" s="172"/>
      <c r="J121" s="172"/>
      <c r="K121" s="314"/>
      <c r="L121" s="315"/>
      <c r="M121" s="322"/>
      <c r="N121" s="322"/>
      <c r="O121" s="322"/>
      <c r="P121" s="322"/>
      <c r="Q121" s="322"/>
      <c r="R121" s="322"/>
      <c r="S121" s="322"/>
      <c r="T121" s="172">
        <f>H121+I121+J121+K121+L121+M121+N121+O121+P121+Q121+R121+S121</f>
        <v>0</v>
      </c>
      <c r="U121" s="172">
        <v>0</v>
      </c>
      <c r="V121" s="165">
        <f>E121-F121</f>
        <v>7348097</v>
      </c>
      <c r="W121" s="165">
        <f t="shared" ref="W121:W132" si="82">U121*100/E121</f>
        <v>0</v>
      </c>
      <c r="X121" s="40"/>
      <c r="Y121" s="40"/>
      <c r="Z121" s="40"/>
      <c r="AA121" s="40"/>
      <c r="AB121" s="40"/>
      <c r="AC121" s="40"/>
      <c r="AD121" s="40"/>
      <c r="AE121" s="16"/>
      <c r="AF121" s="16"/>
      <c r="AG121" s="16"/>
      <c r="AH121" s="16"/>
      <c r="AI121" s="16"/>
      <c r="AJ121" s="16"/>
    </row>
    <row r="122" spans="1:36" ht="66.75" hidden="1" customHeight="1">
      <c r="A122" s="76"/>
      <c r="B122" s="84"/>
      <c r="C122" s="112"/>
      <c r="D122" s="252"/>
      <c r="E122" s="179">
        <f>E123+E124</f>
        <v>1352279</v>
      </c>
      <c r="F122" s="179">
        <f t="shared" ref="F122:V122" si="83">F123+F124</f>
        <v>2279</v>
      </c>
      <c r="G122" s="179">
        <f t="shared" si="83"/>
        <v>2279</v>
      </c>
      <c r="H122" s="179">
        <f t="shared" si="83"/>
        <v>0</v>
      </c>
      <c r="I122" s="179">
        <f t="shared" si="83"/>
        <v>0</v>
      </c>
      <c r="J122" s="179">
        <f t="shared" si="83"/>
        <v>0</v>
      </c>
      <c r="K122" s="179">
        <f t="shared" si="83"/>
        <v>0</v>
      </c>
      <c r="L122" s="179">
        <f t="shared" si="83"/>
        <v>0</v>
      </c>
      <c r="M122" s="179">
        <f t="shared" si="83"/>
        <v>0</v>
      </c>
      <c r="N122" s="179">
        <f t="shared" si="83"/>
        <v>0</v>
      </c>
      <c r="O122" s="179">
        <f t="shared" si="83"/>
        <v>0</v>
      </c>
      <c r="P122" s="179">
        <f t="shared" si="83"/>
        <v>0</v>
      </c>
      <c r="Q122" s="179">
        <f t="shared" si="83"/>
        <v>0</v>
      </c>
      <c r="R122" s="179">
        <f t="shared" si="83"/>
        <v>0</v>
      </c>
      <c r="S122" s="179">
        <f t="shared" si="83"/>
        <v>0</v>
      </c>
      <c r="T122" s="179">
        <f t="shared" si="83"/>
        <v>0</v>
      </c>
      <c r="U122" s="179">
        <f t="shared" si="83"/>
        <v>2279</v>
      </c>
      <c r="V122" s="179">
        <f t="shared" si="83"/>
        <v>1350000</v>
      </c>
      <c r="W122" s="165">
        <f t="shared" si="82"/>
        <v>0.16853031068292859</v>
      </c>
      <c r="X122" s="40"/>
      <c r="Y122" s="40"/>
      <c r="Z122" s="40"/>
      <c r="AA122" s="40"/>
      <c r="AB122" s="40"/>
      <c r="AC122" s="40"/>
      <c r="AD122" s="40"/>
      <c r="AE122" s="16"/>
      <c r="AF122" s="16"/>
      <c r="AG122" s="16"/>
      <c r="AH122" s="16"/>
      <c r="AI122" s="16"/>
      <c r="AJ122" s="16"/>
    </row>
    <row r="123" spans="1:36" ht="57" customHeight="1">
      <c r="A123" s="18">
        <v>61</v>
      </c>
      <c r="B123" s="20">
        <v>3122</v>
      </c>
      <c r="C123" s="136" t="s">
        <v>41</v>
      </c>
      <c r="D123" s="117" t="s">
        <v>189</v>
      </c>
      <c r="E123" s="180">
        <v>1350000</v>
      </c>
      <c r="F123" s="166">
        <f>T123</f>
        <v>0</v>
      </c>
      <c r="G123" s="166"/>
      <c r="H123" s="184"/>
      <c r="I123" s="184"/>
      <c r="J123" s="184"/>
      <c r="K123" s="184"/>
      <c r="L123" s="172"/>
      <c r="M123" s="165"/>
      <c r="N123" s="165"/>
      <c r="O123" s="165"/>
      <c r="P123" s="165"/>
      <c r="Q123" s="165"/>
      <c r="R123" s="165"/>
      <c r="S123" s="165"/>
      <c r="T123" s="172">
        <f>H123+I123</f>
        <v>0</v>
      </c>
      <c r="U123" s="163">
        <v>0</v>
      </c>
      <c r="V123" s="165">
        <f>E123-F123</f>
        <v>1350000</v>
      </c>
      <c r="W123" s="165">
        <f t="shared" si="82"/>
        <v>0</v>
      </c>
      <c r="X123" s="40"/>
      <c r="Y123" s="40"/>
      <c r="Z123" s="40"/>
      <c r="AA123" s="40"/>
      <c r="AB123" s="40"/>
      <c r="AC123" s="40"/>
      <c r="AD123" s="40"/>
      <c r="AE123" s="16"/>
      <c r="AF123" s="16"/>
      <c r="AG123" s="16"/>
      <c r="AH123" s="16"/>
      <c r="AI123" s="16"/>
      <c r="AJ123" s="16"/>
    </row>
    <row r="124" spans="1:36" ht="57" customHeight="1">
      <c r="A124" s="18">
        <v>62</v>
      </c>
      <c r="B124" s="20">
        <v>3142</v>
      </c>
      <c r="C124" s="350" t="s">
        <v>31</v>
      </c>
      <c r="D124" s="117" t="s">
        <v>190</v>
      </c>
      <c r="E124" s="180">
        <v>2279</v>
      </c>
      <c r="F124" s="166">
        <v>2279</v>
      </c>
      <c r="G124" s="166">
        <v>2279</v>
      </c>
      <c r="H124" s="184"/>
      <c r="I124" s="184"/>
      <c r="J124" s="184"/>
      <c r="K124" s="184"/>
      <c r="L124" s="172"/>
      <c r="M124" s="165"/>
      <c r="N124" s="165"/>
      <c r="O124" s="165"/>
      <c r="P124" s="165"/>
      <c r="Q124" s="165"/>
      <c r="R124" s="165"/>
      <c r="S124" s="165"/>
      <c r="T124" s="172">
        <f>H124+I124</f>
        <v>0</v>
      </c>
      <c r="U124" s="163">
        <v>2279</v>
      </c>
      <c r="V124" s="165">
        <f>E124-F124</f>
        <v>0</v>
      </c>
      <c r="W124" s="165">
        <f t="shared" si="82"/>
        <v>100</v>
      </c>
      <c r="X124" s="40"/>
      <c r="Y124" s="40"/>
      <c r="Z124" s="40"/>
      <c r="AA124" s="40"/>
      <c r="AB124" s="40"/>
      <c r="AC124" s="40"/>
      <c r="AD124" s="40"/>
      <c r="AE124" s="16"/>
      <c r="AF124" s="16"/>
      <c r="AG124" s="16"/>
      <c r="AH124" s="16"/>
      <c r="AI124" s="16"/>
      <c r="AJ124" s="16"/>
    </row>
    <row r="125" spans="1:36" ht="57" customHeight="1">
      <c r="A125" s="18">
        <v>63</v>
      </c>
      <c r="B125" s="20">
        <v>3142</v>
      </c>
      <c r="C125" s="350" t="s">
        <v>31</v>
      </c>
      <c r="D125" s="117" t="s">
        <v>191</v>
      </c>
      <c r="E125" s="180">
        <v>2279</v>
      </c>
      <c r="F125" s="166">
        <v>2279</v>
      </c>
      <c r="G125" s="166">
        <v>2279</v>
      </c>
      <c r="H125" s="184"/>
      <c r="I125" s="184"/>
      <c r="J125" s="184"/>
      <c r="K125" s="184"/>
      <c r="L125" s="172"/>
      <c r="M125" s="165"/>
      <c r="N125" s="165"/>
      <c r="O125" s="165"/>
      <c r="P125" s="165"/>
      <c r="Q125" s="165"/>
      <c r="R125" s="165"/>
      <c r="S125" s="165"/>
      <c r="T125" s="172">
        <f t="shared" ref="T125:T126" si="84">H125+I125</f>
        <v>0</v>
      </c>
      <c r="U125" s="163">
        <v>2279</v>
      </c>
      <c r="V125" s="165">
        <f t="shared" ref="V125:V126" si="85">E125-F125</f>
        <v>0</v>
      </c>
      <c r="W125" s="165">
        <f t="shared" si="82"/>
        <v>100</v>
      </c>
      <c r="X125" s="40"/>
      <c r="Y125" s="40"/>
      <c r="Z125" s="40"/>
      <c r="AA125" s="40"/>
      <c r="AB125" s="40"/>
      <c r="AC125" s="40"/>
      <c r="AD125" s="40"/>
      <c r="AE125" s="16"/>
      <c r="AF125" s="16"/>
      <c r="AG125" s="16"/>
      <c r="AH125" s="16"/>
      <c r="AI125" s="16"/>
      <c r="AJ125" s="16"/>
    </row>
    <row r="126" spans="1:36" ht="57" customHeight="1">
      <c r="A126" s="18">
        <v>64</v>
      </c>
      <c r="B126" s="20">
        <v>3142</v>
      </c>
      <c r="C126" s="350" t="s">
        <v>31</v>
      </c>
      <c r="D126" s="117" t="s">
        <v>192</v>
      </c>
      <c r="E126" s="180">
        <v>2279</v>
      </c>
      <c r="F126" s="166">
        <v>2279</v>
      </c>
      <c r="G126" s="166">
        <v>2279</v>
      </c>
      <c r="H126" s="184"/>
      <c r="I126" s="184"/>
      <c r="J126" s="184"/>
      <c r="K126" s="184"/>
      <c r="L126" s="172"/>
      <c r="M126" s="165"/>
      <c r="N126" s="165"/>
      <c r="O126" s="165"/>
      <c r="P126" s="165"/>
      <c r="Q126" s="165"/>
      <c r="R126" s="165"/>
      <c r="S126" s="165"/>
      <c r="T126" s="172">
        <f t="shared" si="84"/>
        <v>0</v>
      </c>
      <c r="U126" s="163">
        <v>2279</v>
      </c>
      <c r="V126" s="165">
        <f t="shared" si="85"/>
        <v>0</v>
      </c>
      <c r="W126" s="165">
        <f t="shared" si="82"/>
        <v>100</v>
      </c>
      <c r="X126" s="40"/>
      <c r="Y126" s="40"/>
      <c r="Z126" s="40"/>
      <c r="AA126" s="40"/>
      <c r="AB126" s="40"/>
      <c r="AC126" s="40"/>
      <c r="AD126" s="40"/>
      <c r="AE126" s="16"/>
      <c r="AF126" s="16"/>
      <c r="AG126" s="16"/>
      <c r="AH126" s="16"/>
      <c r="AI126" s="16"/>
      <c r="AJ126" s="16"/>
    </row>
    <row r="127" spans="1:36" ht="111.75" hidden="1" customHeight="1">
      <c r="A127" s="64"/>
      <c r="B127" s="91">
        <v>611200</v>
      </c>
      <c r="C127" s="121" t="s">
        <v>82</v>
      </c>
      <c r="D127" s="253"/>
      <c r="E127" s="175">
        <f>E128+E129</f>
        <v>0</v>
      </c>
      <c r="F127" s="175">
        <f t="shared" ref="F127:U127" si="86">F128+F129</f>
        <v>0</v>
      </c>
      <c r="G127" s="175">
        <f t="shared" si="86"/>
        <v>0</v>
      </c>
      <c r="H127" s="175">
        <f t="shared" si="86"/>
        <v>0</v>
      </c>
      <c r="I127" s="175">
        <f t="shared" si="86"/>
        <v>0</v>
      </c>
      <c r="J127" s="175">
        <f t="shared" si="86"/>
        <v>0</v>
      </c>
      <c r="K127" s="175">
        <f t="shared" si="86"/>
        <v>0</v>
      </c>
      <c r="L127" s="175">
        <f t="shared" si="86"/>
        <v>0</v>
      </c>
      <c r="M127" s="175">
        <f t="shared" si="86"/>
        <v>0</v>
      </c>
      <c r="N127" s="175">
        <f t="shared" si="86"/>
        <v>0</v>
      </c>
      <c r="O127" s="175">
        <f t="shared" si="86"/>
        <v>0</v>
      </c>
      <c r="P127" s="175">
        <f t="shared" si="86"/>
        <v>0</v>
      </c>
      <c r="Q127" s="175">
        <f t="shared" si="86"/>
        <v>0</v>
      </c>
      <c r="R127" s="175">
        <f t="shared" si="86"/>
        <v>0</v>
      </c>
      <c r="S127" s="175">
        <f t="shared" si="86"/>
        <v>0</v>
      </c>
      <c r="T127" s="175">
        <f t="shared" si="86"/>
        <v>0</v>
      </c>
      <c r="U127" s="175">
        <f t="shared" si="86"/>
        <v>0</v>
      </c>
      <c r="V127" s="175">
        <f>V128+V129</f>
        <v>0</v>
      </c>
      <c r="W127" s="165" t="e">
        <f t="shared" si="82"/>
        <v>#DIV/0!</v>
      </c>
      <c r="X127" s="40"/>
      <c r="Y127" s="40"/>
      <c r="Z127" s="40"/>
      <c r="AA127" s="40"/>
      <c r="AB127" s="40"/>
      <c r="AC127" s="40"/>
      <c r="AD127" s="40"/>
      <c r="AE127" s="16"/>
      <c r="AF127" s="16"/>
      <c r="AG127" s="16"/>
      <c r="AH127" s="16"/>
      <c r="AI127" s="16"/>
      <c r="AJ127" s="16"/>
    </row>
    <row r="128" spans="1:36" ht="87.75" hidden="1" customHeight="1">
      <c r="A128" s="18"/>
      <c r="B128" s="20">
        <v>3110</v>
      </c>
      <c r="C128" s="116" t="s">
        <v>36</v>
      </c>
      <c r="D128" s="90" t="s">
        <v>83</v>
      </c>
      <c r="E128" s="180"/>
      <c r="F128" s="166">
        <f>G128+T128</f>
        <v>0</v>
      </c>
      <c r="G128" s="166"/>
      <c r="H128" s="184"/>
      <c r="I128" s="184"/>
      <c r="J128" s="184"/>
      <c r="K128" s="184"/>
      <c r="L128" s="172"/>
      <c r="M128" s="165"/>
      <c r="N128" s="165"/>
      <c r="O128" s="165"/>
      <c r="P128" s="165"/>
      <c r="Q128" s="165"/>
      <c r="R128" s="165"/>
      <c r="S128" s="165"/>
      <c r="T128" s="172">
        <f>H128+I128+J128+K128+L128+M128+N128+O128+P128+Q128+R128+S128</f>
        <v>0</v>
      </c>
      <c r="U128" s="163"/>
      <c r="V128" s="165">
        <f>E128-F128</f>
        <v>0</v>
      </c>
      <c r="W128" s="165" t="e">
        <f t="shared" si="82"/>
        <v>#DIV/0!</v>
      </c>
      <c r="X128" s="40"/>
      <c r="Y128" s="40"/>
      <c r="Z128" s="40"/>
      <c r="AA128" s="40"/>
      <c r="AB128" s="40"/>
      <c r="AC128" s="40"/>
      <c r="AD128" s="40"/>
      <c r="AE128" s="16"/>
      <c r="AF128" s="16"/>
      <c r="AG128" s="16"/>
      <c r="AH128" s="16"/>
      <c r="AI128" s="16"/>
      <c r="AJ128" s="16"/>
    </row>
    <row r="129" spans="1:36" ht="59.25" hidden="1" customHeight="1">
      <c r="A129" s="18"/>
      <c r="B129" s="20"/>
      <c r="C129" s="19"/>
      <c r="D129" s="118"/>
      <c r="E129" s="180"/>
      <c r="F129" s="166">
        <f>G129+T129</f>
        <v>0</v>
      </c>
      <c r="G129" s="166"/>
      <c r="H129" s="184"/>
      <c r="I129" s="184"/>
      <c r="J129" s="184"/>
      <c r="K129" s="184"/>
      <c r="L129" s="172"/>
      <c r="M129" s="165"/>
      <c r="N129" s="165"/>
      <c r="O129" s="165"/>
      <c r="P129" s="165"/>
      <c r="Q129" s="165"/>
      <c r="R129" s="165"/>
      <c r="S129" s="165"/>
      <c r="T129" s="172">
        <f>H129+I129+J129+K129+L129+M129+N129+O129+P129+Q129+R129+S129</f>
        <v>0</v>
      </c>
      <c r="U129" s="163"/>
      <c r="V129" s="165">
        <f>E129-F129</f>
        <v>0</v>
      </c>
      <c r="W129" s="165" t="e">
        <f t="shared" si="82"/>
        <v>#DIV/0!</v>
      </c>
      <c r="X129" s="40"/>
      <c r="Y129" s="40"/>
      <c r="Z129" s="40"/>
      <c r="AA129" s="40"/>
      <c r="AB129" s="40"/>
      <c r="AC129" s="40"/>
      <c r="AD129" s="40"/>
      <c r="AE129" s="16"/>
      <c r="AF129" s="16"/>
      <c r="AG129" s="16"/>
      <c r="AH129" s="16"/>
      <c r="AI129" s="16"/>
      <c r="AJ129" s="16"/>
    </row>
    <row r="130" spans="1:36" ht="61.5" customHeight="1">
      <c r="A130" s="76">
        <v>65</v>
      </c>
      <c r="B130" s="146">
        <v>617520</v>
      </c>
      <c r="C130" s="235" t="s">
        <v>56</v>
      </c>
      <c r="D130" s="233"/>
      <c r="E130" s="179">
        <f>E131+E132</f>
        <v>61000</v>
      </c>
      <c r="F130" s="179">
        <f t="shared" ref="F130:V130" si="87">F131+F132</f>
        <v>0</v>
      </c>
      <c r="G130" s="179">
        <f t="shared" si="87"/>
        <v>0</v>
      </c>
      <c r="H130" s="179">
        <f t="shared" si="87"/>
        <v>0</v>
      </c>
      <c r="I130" s="179">
        <f t="shared" si="87"/>
        <v>0</v>
      </c>
      <c r="J130" s="179">
        <f t="shared" si="87"/>
        <v>0</v>
      </c>
      <c r="K130" s="179">
        <f t="shared" si="87"/>
        <v>0</v>
      </c>
      <c r="L130" s="179">
        <f t="shared" si="87"/>
        <v>0</v>
      </c>
      <c r="M130" s="179">
        <f t="shared" si="87"/>
        <v>0</v>
      </c>
      <c r="N130" s="179">
        <f t="shared" si="87"/>
        <v>0</v>
      </c>
      <c r="O130" s="179">
        <f t="shared" si="87"/>
        <v>0</v>
      </c>
      <c r="P130" s="179">
        <f t="shared" si="87"/>
        <v>0</v>
      </c>
      <c r="Q130" s="179">
        <f t="shared" si="87"/>
        <v>0</v>
      </c>
      <c r="R130" s="179">
        <f t="shared" si="87"/>
        <v>0</v>
      </c>
      <c r="S130" s="179">
        <f t="shared" si="87"/>
        <v>0</v>
      </c>
      <c r="T130" s="179">
        <f t="shared" si="87"/>
        <v>0</v>
      </c>
      <c r="U130" s="179">
        <f t="shared" si="87"/>
        <v>0</v>
      </c>
      <c r="V130" s="179">
        <f t="shared" si="87"/>
        <v>61000</v>
      </c>
      <c r="W130" s="165">
        <f t="shared" si="82"/>
        <v>0</v>
      </c>
      <c r="X130" s="40"/>
      <c r="Y130" s="40"/>
      <c r="Z130" s="40"/>
      <c r="AA130" s="40"/>
      <c r="AB130" s="40"/>
      <c r="AC130" s="40"/>
      <c r="AD130" s="40"/>
      <c r="AE130" s="16"/>
      <c r="AF130" s="16"/>
      <c r="AG130" s="16"/>
      <c r="AH130" s="16"/>
      <c r="AI130" s="16"/>
      <c r="AJ130" s="16"/>
    </row>
    <row r="131" spans="1:36" ht="95.25" customHeight="1">
      <c r="A131" s="18">
        <v>66</v>
      </c>
      <c r="B131" s="20">
        <v>3110</v>
      </c>
      <c r="C131" s="353" t="s">
        <v>36</v>
      </c>
      <c r="D131" s="286" t="s">
        <v>171</v>
      </c>
      <c r="E131" s="180">
        <v>61000</v>
      </c>
      <c r="F131" s="166">
        <f>G131+T131</f>
        <v>0</v>
      </c>
      <c r="G131" s="166"/>
      <c r="H131" s="184"/>
      <c r="I131" s="184"/>
      <c r="J131" s="184"/>
      <c r="K131" s="184"/>
      <c r="L131" s="172"/>
      <c r="M131" s="165"/>
      <c r="N131" s="165"/>
      <c r="O131" s="165"/>
      <c r="P131" s="165"/>
      <c r="Q131" s="165"/>
      <c r="R131" s="165"/>
      <c r="S131" s="165"/>
      <c r="T131" s="172">
        <f>H131+I131+J131+K131+L131</f>
        <v>0</v>
      </c>
      <c r="U131" s="163">
        <v>0</v>
      </c>
      <c r="V131" s="165">
        <f t="shared" ref="V131:V132" si="88">E131-F131</f>
        <v>61000</v>
      </c>
      <c r="W131" s="165">
        <f t="shared" si="82"/>
        <v>0</v>
      </c>
      <c r="X131" s="40"/>
      <c r="Y131" s="40"/>
      <c r="Z131" s="40"/>
      <c r="AA131" s="40"/>
      <c r="AB131" s="40"/>
      <c r="AC131" s="40"/>
      <c r="AD131" s="40"/>
      <c r="AE131" s="16"/>
      <c r="AF131" s="16"/>
      <c r="AG131" s="16"/>
      <c r="AH131" s="16"/>
      <c r="AI131" s="16"/>
      <c r="AJ131" s="16"/>
    </row>
    <row r="132" spans="1:36" ht="74.25" hidden="1" customHeight="1">
      <c r="A132" s="18"/>
      <c r="B132" s="20">
        <v>3110</v>
      </c>
      <c r="C132" s="116" t="s">
        <v>36</v>
      </c>
      <c r="D132" s="231"/>
      <c r="E132" s="180"/>
      <c r="F132" s="166">
        <f>G132+T132</f>
        <v>0</v>
      </c>
      <c r="G132" s="166"/>
      <c r="H132" s="184"/>
      <c r="I132" s="184"/>
      <c r="J132" s="184"/>
      <c r="K132" s="184"/>
      <c r="L132" s="172"/>
      <c r="M132" s="165"/>
      <c r="N132" s="165"/>
      <c r="O132" s="165"/>
      <c r="P132" s="165"/>
      <c r="Q132" s="165"/>
      <c r="R132" s="165"/>
      <c r="S132" s="165"/>
      <c r="T132" s="172">
        <f>H132+I132+J132+K132+L132</f>
        <v>0</v>
      </c>
      <c r="U132" s="163"/>
      <c r="V132" s="165">
        <f t="shared" si="88"/>
        <v>0</v>
      </c>
      <c r="W132" s="165" t="e">
        <f t="shared" si="82"/>
        <v>#DIV/0!</v>
      </c>
      <c r="X132" s="40"/>
      <c r="Y132" s="40"/>
      <c r="Z132" s="40"/>
      <c r="AA132" s="40"/>
      <c r="AB132" s="40"/>
      <c r="AC132" s="40"/>
      <c r="AD132" s="40"/>
      <c r="AE132" s="16"/>
      <c r="AF132" s="16"/>
      <c r="AG132" s="16"/>
      <c r="AH132" s="16"/>
      <c r="AI132" s="16"/>
      <c r="AJ132" s="16"/>
    </row>
    <row r="133" spans="1:36" ht="59.25" hidden="1" customHeight="1">
      <c r="A133" s="76"/>
      <c r="B133" s="94">
        <v>617640</v>
      </c>
      <c r="C133" s="228" t="s">
        <v>28</v>
      </c>
      <c r="D133" s="102"/>
      <c r="E133" s="179">
        <f>E134</f>
        <v>0</v>
      </c>
      <c r="F133" s="179">
        <f t="shared" ref="F133:W133" si="89">F134</f>
        <v>0</v>
      </c>
      <c r="G133" s="179">
        <f t="shared" si="89"/>
        <v>0</v>
      </c>
      <c r="H133" s="179">
        <f t="shared" si="89"/>
        <v>0</v>
      </c>
      <c r="I133" s="179">
        <f t="shared" si="89"/>
        <v>0</v>
      </c>
      <c r="J133" s="179">
        <f t="shared" si="89"/>
        <v>0</v>
      </c>
      <c r="K133" s="179">
        <f t="shared" si="89"/>
        <v>0</v>
      </c>
      <c r="L133" s="179">
        <f t="shared" si="89"/>
        <v>0</v>
      </c>
      <c r="M133" s="179">
        <f t="shared" si="89"/>
        <v>0</v>
      </c>
      <c r="N133" s="179">
        <f t="shared" si="89"/>
        <v>0</v>
      </c>
      <c r="O133" s="179">
        <f t="shared" si="89"/>
        <v>0</v>
      </c>
      <c r="P133" s="179">
        <f t="shared" si="89"/>
        <v>0</v>
      </c>
      <c r="Q133" s="179">
        <f t="shared" si="89"/>
        <v>0</v>
      </c>
      <c r="R133" s="179">
        <f t="shared" si="89"/>
        <v>0</v>
      </c>
      <c r="S133" s="179">
        <f t="shared" si="89"/>
        <v>0</v>
      </c>
      <c r="T133" s="179">
        <f t="shared" si="89"/>
        <v>0</v>
      </c>
      <c r="U133" s="179">
        <f t="shared" si="89"/>
        <v>0</v>
      </c>
      <c r="V133" s="179">
        <f t="shared" si="89"/>
        <v>0</v>
      </c>
      <c r="W133" s="186" t="e">
        <f t="shared" si="89"/>
        <v>#DIV/0!</v>
      </c>
      <c r="X133" s="40"/>
      <c r="Y133" s="40"/>
      <c r="Z133" s="40"/>
      <c r="AA133" s="40"/>
      <c r="AB133" s="40"/>
      <c r="AC133" s="40"/>
      <c r="AD133" s="40"/>
      <c r="AE133" s="16"/>
      <c r="AF133" s="16"/>
      <c r="AG133" s="16"/>
      <c r="AH133" s="16"/>
      <c r="AI133" s="16"/>
      <c r="AJ133" s="16"/>
    </row>
    <row r="134" spans="1:36" ht="186.75" hidden="1" customHeight="1">
      <c r="A134" s="18"/>
      <c r="B134" s="20">
        <v>3132</v>
      </c>
      <c r="C134" s="19" t="s">
        <v>0</v>
      </c>
      <c r="D134" s="118"/>
      <c r="E134" s="180"/>
      <c r="F134" s="166">
        <f t="shared" ref="F134:F153" si="90">G134+T134</f>
        <v>0</v>
      </c>
      <c r="G134" s="166"/>
      <c r="H134" s="184"/>
      <c r="I134" s="184"/>
      <c r="J134" s="184"/>
      <c r="K134" s="184"/>
      <c r="L134" s="172"/>
      <c r="M134" s="165"/>
      <c r="N134" s="165"/>
      <c r="O134" s="165"/>
      <c r="P134" s="165"/>
      <c r="Q134" s="165"/>
      <c r="R134" s="165"/>
      <c r="S134" s="165"/>
      <c r="T134" s="172">
        <f t="shared" ref="T134:T153" si="91">H134+I134+J134+K134+L134+M134+N134+O134+P134+Q134</f>
        <v>0</v>
      </c>
      <c r="U134" s="163"/>
      <c r="V134" s="165">
        <f>E134-F134</f>
        <v>0</v>
      </c>
      <c r="W134" s="165" t="e">
        <f>U136*100/E134</f>
        <v>#DIV/0!</v>
      </c>
      <c r="X134" s="40"/>
      <c r="Y134" s="40"/>
      <c r="Z134" s="40"/>
      <c r="AA134" s="40"/>
      <c r="AB134" s="40"/>
      <c r="AC134" s="40"/>
      <c r="AD134" s="40"/>
      <c r="AE134" s="16"/>
      <c r="AF134" s="16"/>
      <c r="AG134" s="16"/>
      <c r="AH134" s="16"/>
      <c r="AI134" s="16"/>
      <c r="AJ134" s="16"/>
    </row>
    <row r="135" spans="1:36" ht="0.75" hidden="1" customHeight="1">
      <c r="A135" s="18"/>
      <c r="B135" s="20"/>
      <c r="C135" s="19"/>
      <c r="D135" s="95"/>
      <c r="E135" s="180"/>
      <c r="F135" s="181">
        <f t="shared" si="90"/>
        <v>0</v>
      </c>
      <c r="G135" s="181"/>
      <c r="H135" s="324"/>
      <c r="I135" s="314"/>
      <c r="J135" s="314"/>
      <c r="K135" s="314"/>
      <c r="L135" s="315"/>
      <c r="M135" s="322"/>
      <c r="N135" s="322"/>
      <c r="O135" s="322"/>
      <c r="P135" s="322"/>
      <c r="Q135" s="322"/>
      <c r="R135" s="322"/>
      <c r="S135" s="322"/>
      <c r="T135" s="172">
        <f t="shared" si="91"/>
        <v>0</v>
      </c>
      <c r="U135" s="172"/>
      <c r="V135" s="182">
        <f>E135-F135</f>
        <v>0</v>
      </c>
      <c r="W135" s="165" t="e">
        <f t="shared" ref="W135:W157" si="92">U135*100/E135</f>
        <v>#DIV/0!</v>
      </c>
      <c r="X135" s="40"/>
      <c r="Y135" s="40"/>
      <c r="Z135" s="40"/>
      <c r="AA135" s="40"/>
      <c r="AB135" s="40"/>
      <c r="AC135" s="40"/>
      <c r="AD135" s="40"/>
      <c r="AE135" s="16"/>
      <c r="AF135" s="16"/>
      <c r="AG135" s="16"/>
      <c r="AH135" s="16"/>
      <c r="AI135" s="16"/>
      <c r="AJ135" s="16"/>
    </row>
    <row r="136" spans="1:36" ht="61.5" hidden="1" customHeight="1">
      <c r="A136" s="18"/>
      <c r="B136" s="84"/>
      <c r="C136" s="214"/>
      <c r="D136" s="215"/>
      <c r="E136" s="179"/>
      <c r="F136" s="217">
        <f t="shared" si="90"/>
        <v>0</v>
      </c>
      <c r="G136" s="325"/>
      <c r="H136" s="326"/>
      <c r="I136" s="327"/>
      <c r="J136" s="327"/>
      <c r="K136" s="327"/>
      <c r="L136" s="328"/>
      <c r="M136" s="328"/>
      <c r="N136" s="328"/>
      <c r="O136" s="328"/>
      <c r="P136" s="328"/>
      <c r="Q136" s="328"/>
      <c r="R136" s="328"/>
      <c r="S136" s="328"/>
      <c r="T136" s="198">
        <f>T137</f>
        <v>0</v>
      </c>
      <c r="U136" s="198"/>
      <c r="V136" s="217">
        <f>E136-F136</f>
        <v>0</v>
      </c>
      <c r="W136" s="165" t="e">
        <f t="shared" si="92"/>
        <v>#DIV/0!</v>
      </c>
      <c r="X136" s="40"/>
      <c r="Y136" s="40"/>
      <c r="Z136" s="40"/>
      <c r="AA136" s="40"/>
      <c r="AB136" s="40"/>
      <c r="AC136" s="40"/>
      <c r="AD136" s="40"/>
      <c r="AE136" s="16"/>
      <c r="AF136" s="16"/>
      <c r="AG136" s="16"/>
      <c r="AH136" s="16"/>
      <c r="AI136" s="16"/>
      <c r="AJ136" s="16"/>
    </row>
    <row r="137" spans="1:36" ht="63.75" hidden="1" customHeight="1">
      <c r="A137" s="18"/>
      <c r="B137" s="20"/>
      <c r="C137" s="210"/>
      <c r="D137" s="209"/>
      <c r="E137" s="180"/>
      <c r="F137" s="181">
        <f t="shared" si="90"/>
        <v>0</v>
      </c>
      <c r="G137" s="181"/>
      <c r="H137" s="184"/>
      <c r="I137" s="184"/>
      <c r="J137" s="314"/>
      <c r="K137" s="314"/>
      <c r="L137" s="315"/>
      <c r="M137" s="322"/>
      <c r="N137" s="322"/>
      <c r="O137" s="322"/>
      <c r="P137" s="322"/>
      <c r="Q137" s="322"/>
      <c r="R137" s="322"/>
      <c r="S137" s="322"/>
      <c r="T137" s="172">
        <f t="shared" si="91"/>
        <v>0</v>
      </c>
      <c r="U137" s="172"/>
      <c r="V137" s="182">
        <f>E137-F137</f>
        <v>0</v>
      </c>
      <c r="W137" s="165" t="e">
        <f t="shared" si="92"/>
        <v>#DIV/0!</v>
      </c>
      <c r="X137" s="40"/>
      <c r="Y137" s="40"/>
      <c r="Z137" s="40"/>
      <c r="AA137" s="40"/>
      <c r="AB137" s="40"/>
      <c r="AC137" s="40"/>
      <c r="AD137" s="40"/>
      <c r="AE137" s="16"/>
      <c r="AF137" s="16"/>
      <c r="AG137" s="16"/>
      <c r="AH137" s="16"/>
      <c r="AI137" s="16"/>
      <c r="AJ137" s="16"/>
    </row>
    <row r="138" spans="1:36" ht="108.75" customHeight="1">
      <c r="A138" s="123">
        <v>67</v>
      </c>
      <c r="B138" s="375" t="s">
        <v>19</v>
      </c>
      <c r="C138" s="199" t="s">
        <v>84</v>
      </c>
      <c r="D138" s="127"/>
      <c r="E138" s="174">
        <f>E139+E142</f>
        <v>749000</v>
      </c>
      <c r="F138" s="174">
        <f>F139+F142</f>
        <v>26000</v>
      </c>
      <c r="G138" s="174">
        <f t="shared" ref="G138:V138" si="93">G139+G142</f>
        <v>26000</v>
      </c>
      <c r="H138" s="174">
        <f t="shared" si="93"/>
        <v>0</v>
      </c>
      <c r="I138" s="174">
        <f t="shared" si="93"/>
        <v>0</v>
      </c>
      <c r="J138" s="174">
        <f t="shared" si="93"/>
        <v>0</v>
      </c>
      <c r="K138" s="174">
        <f t="shared" si="93"/>
        <v>0</v>
      </c>
      <c r="L138" s="174">
        <f t="shared" si="93"/>
        <v>0</v>
      </c>
      <c r="M138" s="174">
        <f t="shared" si="93"/>
        <v>0</v>
      </c>
      <c r="N138" s="174">
        <f t="shared" si="93"/>
        <v>0</v>
      </c>
      <c r="O138" s="174">
        <f t="shared" si="93"/>
        <v>0</v>
      </c>
      <c r="P138" s="174">
        <f t="shared" si="93"/>
        <v>0</v>
      </c>
      <c r="Q138" s="174">
        <f t="shared" si="93"/>
        <v>0</v>
      </c>
      <c r="R138" s="174">
        <f t="shared" si="93"/>
        <v>0</v>
      </c>
      <c r="S138" s="174">
        <f t="shared" si="93"/>
        <v>0</v>
      </c>
      <c r="T138" s="174">
        <f t="shared" si="93"/>
        <v>0</v>
      </c>
      <c r="U138" s="174">
        <f t="shared" si="93"/>
        <v>26000</v>
      </c>
      <c r="V138" s="174">
        <f t="shared" si="93"/>
        <v>723000</v>
      </c>
      <c r="W138" s="165">
        <f t="shared" si="92"/>
        <v>3.4712950600801067</v>
      </c>
      <c r="X138" s="40"/>
      <c r="Y138" s="40"/>
      <c r="Z138" s="40"/>
      <c r="AA138" s="40"/>
      <c r="AB138" s="40"/>
      <c r="AC138" s="40"/>
      <c r="AD138" s="40"/>
      <c r="AE138" s="16"/>
      <c r="AF138" s="16"/>
      <c r="AG138" s="16"/>
      <c r="AH138" s="16"/>
      <c r="AI138" s="16"/>
      <c r="AJ138" s="16"/>
    </row>
    <row r="139" spans="1:36" ht="113.25" customHeight="1">
      <c r="A139" s="76">
        <v>68</v>
      </c>
      <c r="B139" s="153" t="s">
        <v>85</v>
      </c>
      <c r="C139" s="254" t="s">
        <v>86</v>
      </c>
      <c r="D139" s="233"/>
      <c r="E139" s="179">
        <f>E140+E141</f>
        <v>700000</v>
      </c>
      <c r="F139" s="179">
        <f t="shared" ref="F139:V139" si="94">F140+F141</f>
        <v>0</v>
      </c>
      <c r="G139" s="179">
        <f t="shared" si="94"/>
        <v>0</v>
      </c>
      <c r="H139" s="179">
        <f t="shared" si="94"/>
        <v>0</v>
      </c>
      <c r="I139" s="179">
        <f t="shared" si="94"/>
        <v>0</v>
      </c>
      <c r="J139" s="179">
        <f t="shared" si="94"/>
        <v>0</v>
      </c>
      <c r="K139" s="179">
        <f t="shared" si="94"/>
        <v>0</v>
      </c>
      <c r="L139" s="179">
        <f t="shared" si="94"/>
        <v>0</v>
      </c>
      <c r="M139" s="179">
        <f t="shared" si="94"/>
        <v>0</v>
      </c>
      <c r="N139" s="179">
        <f t="shared" si="94"/>
        <v>0</v>
      </c>
      <c r="O139" s="179">
        <f t="shared" si="94"/>
        <v>0</v>
      </c>
      <c r="P139" s="179">
        <f t="shared" si="94"/>
        <v>0</v>
      </c>
      <c r="Q139" s="179">
        <f t="shared" si="94"/>
        <v>0</v>
      </c>
      <c r="R139" s="179">
        <f t="shared" si="94"/>
        <v>0</v>
      </c>
      <c r="S139" s="179">
        <f t="shared" si="94"/>
        <v>0</v>
      </c>
      <c r="T139" s="179">
        <f t="shared" si="94"/>
        <v>0</v>
      </c>
      <c r="U139" s="179">
        <f t="shared" si="94"/>
        <v>0</v>
      </c>
      <c r="V139" s="179">
        <f t="shared" si="94"/>
        <v>700000</v>
      </c>
      <c r="W139" s="165">
        <f t="shared" si="92"/>
        <v>0</v>
      </c>
      <c r="X139" s="40"/>
      <c r="Y139" s="40"/>
      <c r="Z139" s="40"/>
      <c r="AA139" s="40"/>
      <c r="AB139" s="40"/>
      <c r="AC139" s="40"/>
      <c r="AD139" s="40"/>
      <c r="AE139" s="16"/>
      <c r="AF139" s="16"/>
      <c r="AG139" s="16"/>
      <c r="AH139" s="16"/>
      <c r="AI139" s="16"/>
      <c r="AJ139" s="16"/>
    </row>
    <row r="140" spans="1:36" ht="82.5" customHeight="1">
      <c r="A140" s="135">
        <v>69</v>
      </c>
      <c r="B140" s="155" t="s">
        <v>6</v>
      </c>
      <c r="C140" s="353" t="s">
        <v>0</v>
      </c>
      <c r="D140" s="234" t="s">
        <v>135</v>
      </c>
      <c r="E140" s="185">
        <v>250000</v>
      </c>
      <c r="F140" s="185">
        <f>G140+T140</f>
        <v>0</v>
      </c>
      <c r="G140" s="186"/>
      <c r="H140" s="186"/>
      <c r="I140" s="186"/>
      <c r="J140" s="186"/>
      <c r="K140" s="186"/>
      <c r="L140" s="186"/>
      <c r="M140" s="186"/>
      <c r="N140" s="186"/>
      <c r="O140" s="186"/>
      <c r="P140" s="186"/>
      <c r="Q140" s="186"/>
      <c r="R140" s="186"/>
      <c r="S140" s="186"/>
      <c r="T140" s="185">
        <f>H140+I140</f>
        <v>0</v>
      </c>
      <c r="U140" s="185">
        <v>0</v>
      </c>
      <c r="V140" s="185">
        <f>E140-F140</f>
        <v>250000</v>
      </c>
      <c r="W140" s="165">
        <f t="shared" si="92"/>
        <v>0</v>
      </c>
      <c r="X140" s="40"/>
      <c r="Y140" s="40"/>
      <c r="Z140" s="40"/>
      <c r="AA140" s="40"/>
      <c r="AB140" s="40"/>
      <c r="AC140" s="40"/>
      <c r="AD140" s="40"/>
      <c r="AE140" s="16"/>
      <c r="AF140" s="16"/>
      <c r="AG140" s="16"/>
      <c r="AH140" s="16"/>
      <c r="AI140" s="16"/>
      <c r="AJ140" s="16"/>
    </row>
    <row r="141" spans="1:36" ht="81" customHeight="1">
      <c r="A141" s="135">
        <v>70</v>
      </c>
      <c r="B141" s="155" t="s">
        <v>6</v>
      </c>
      <c r="C141" s="353" t="s">
        <v>0</v>
      </c>
      <c r="D141" s="255" t="s">
        <v>136</v>
      </c>
      <c r="E141" s="185">
        <v>450000</v>
      </c>
      <c r="F141" s="185">
        <f t="shared" ref="F141" si="95">G141+T141</f>
        <v>0</v>
      </c>
      <c r="G141" s="186"/>
      <c r="H141" s="186"/>
      <c r="I141" s="186"/>
      <c r="J141" s="186"/>
      <c r="K141" s="186"/>
      <c r="L141" s="186"/>
      <c r="M141" s="186"/>
      <c r="N141" s="186"/>
      <c r="O141" s="186"/>
      <c r="P141" s="186"/>
      <c r="Q141" s="186"/>
      <c r="R141" s="186"/>
      <c r="S141" s="186"/>
      <c r="T141" s="185">
        <f t="shared" ref="T141" si="96">H141+I141</f>
        <v>0</v>
      </c>
      <c r="U141" s="185">
        <v>0</v>
      </c>
      <c r="V141" s="185">
        <f>E141-F141</f>
        <v>450000</v>
      </c>
      <c r="W141" s="165">
        <f t="shared" si="92"/>
        <v>0</v>
      </c>
      <c r="X141" s="40"/>
      <c r="Y141" s="40"/>
      <c r="Z141" s="40"/>
      <c r="AA141" s="40"/>
      <c r="AB141" s="40"/>
      <c r="AC141" s="40"/>
      <c r="AD141" s="40"/>
      <c r="AE141" s="16"/>
      <c r="AF141" s="16"/>
      <c r="AG141" s="16"/>
      <c r="AH141" s="16"/>
      <c r="AI141" s="16"/>
      <c r="AJ141" s="16"/>
    </row>
    <row r="142" spans="1:36" ht="53.25" customHeight="1">
      <c r="A142" s="76">
        <v>71</v>
      </c>
      <c r="B142" s="335" t="s">
        <v>58</v>
      </c>
      <c r="C142" s="214" t="s">
        <v>56</v>
      </c>
      <c r="D142" s="218"/>
      <c r="E142" s="179">
        <f>E143</f>
        <v>49000</v>
      </c>
      <c r="F142" s="179">
        <f t="shared" ref="F142:Q142" si="97">F143</f>
        <v>26000</v>
      </c>
      <c r="G142" s="179">
        <f t="shared" si="97"/>
        <v>26000</v>
      </c>
      <c r="H142" s="179">
        <f t="shared" si="97"/>
        <v>0</v>
      </c>
      <c r="I142" s="179">
        <f t="shared" si="97"/>
        <v>0</v>
      </c>
      <c r="J142" s="179">
        <f t="shared" si="97"/>
        <v>0</v>
      </c>
      <c r="K142" s="179">
        <f t="shared" si="97"/>
        <v>0</v>
      </c>
      <c r="L142" s="179">
        <f t="shared" si="97"/>
        <v>0</v>
      </c>
      <c r="M142" s="179">
        <f t="shared" si="97"/>
        <v>0</v>
      </c>
      <c r="N142" s="179">
        <f t="shared" si="97"/>
        <v>0</v>
      </c>
      <c r="O142" s="179">
        <f t="shared" si="97"/>
        <v>0</v>
      </c>
      <c r="P142" s="179">
        <f t="shared" si="97"/>
        <v>0</v>
      </c>
      <c r="Q142" s="179">
        <f t="shared" si="97"/>
        <v>0</v>
      </c>
      <c r="R142" s="179"/>
      <c r="S142" s="179"/>
      <c r="T142" s="179">
        <f>T143</f>
        <v>0</v>
      </c>
      <c r="U142" s="179">
        <f>U143</f>
        <v>26000</v>
      </c>
      <c r="V142" s="179">
        <f>V143</f>
        <v>23000</v>
      </c>
      <c r="W142" s="165">
        <f t="shared" si="92"/>
        <v>53.061224489795919</v>
      </c>
      <c r="X142" s="40"/>
      <c r="Y142" s="40"/>
      <c r="Z142" s="40"/>
      <c r="AA142" s="40"/>
      <c r="AB142" s="40"/>
      <c r="AC142" s="40"/>
      <c r="AD142" s="40"/>
      <c r="AE142" s="16"/>
      <c r="AF142" s="16"/>
      <c r="AG142" s="16"/>
      <c r="AH142" s="16"/>
      <c r="AI142" s="16"/>
      <c r="AJ142" s="16"/>
    </row>
    <row r="143" spans="1:36" ht="121.5" customHeight="1">
      <c r="A143" s="135">
        <v>72</v>
      </c>
      <c r="B143" s="155" t="s">
        <v>7</v>
      </c>
      <c r="C143" s="353" t="s">
        <v>36</v>
      </c>
      <c r="D143" s="232" t="s">
        <v>219</v>
      </c>
      <c r="E143" s="185">
        <v>49000</v>
      </c>
      <c r="F143" s="185">
        <f>G143+T143</f>
        <v>26000</v>
      </c>
      <c r="G143" s="185">
        <v>26000</v>
      </c>
      <c r="H143" s="185"/>
      <c r="I143" s="185"/>
      <c r="J143" s="185"/>
      <c r="K143" s="186"/>
      <c r="L143" s="186"/>
      <c r="M143" s="186"/>
      <c r="N143" s="186"/>
      <c r="O143" s="186"/>
      <c r="P143" s="186"/>
      <c r="Q143" s="186"/>
      <c r="R143" s="186"/>
      <c r="S143" s="186"/>
      <c r="T143" s="185">
        <f>I143+J143+K143+L143+M143+H143</f>
        <v>0</v>
      </c>
      <c r="U143" s="185">
        <v>26000</v>
      </c>
      <c r="V143" s="185">
        <f>E143-F143</f>
        <v>23000</v>
      </c>
      <c r="W143" s="165">
        <f t="shared" si="92"/>
        <v>53.061224489795919</v>
      </c>
      <c r="X143" s="40"/>
      <c r="Y143" s="40"/>
      <c r="Z143" s="40"/>
      <c r="AA143" s="40"/>
      <c r="AB143" s="40"/>
      <c r="AC143" s="40"/>
      <c r="AD143" s="40"/>
      <c r="AE143" s="16"/>
      <c r="AF143" s="16"/>
      <c r="AG143" s="16"/>
      <c r="AH143" s="16"/>
      <c r="AI143" s="16"/>
      <c r="AJ143" s="16"/>
    </row>
    <row r="144" spans="1:36" ht="2.25" hidden="1" customHeight="1">
      <c r="A144" s="103"/>
      <c r="B144" s="81"/>
      <c r="C144" s="80"/>
      <c r="D144" s="104"/>
      <c r="E144" s="187">
        <f>E145+E147+E149</f>
        <v>0</v>
      </c>
      <c r="F144" s="166">
        <f t="shared" si="90"/>
        <v>0</v>
      </c>
      <c r="G144" s="187">
        <f t="shared" ref="G144:V144" si="98">G145+G147+G149</f>
        <v>0</v>
      </c>
      <c r="H144" s="187">
        <f t="shared" si="98"/>
        <v>0</v>
      </c>
      <c r="I144" s="187">
        <f t="shared" si="98"/>
        <v>0</v>
      </c>
      <c r="J144" s="187">
        <f t="shared" si="98"/>
        <v>0</v>
      </c>
      <c r="K144" s="187">
        <f t="shared" si="98"/>
        <v>0</v>
      </c>
      <c r="L144" s="187">
        <f t="shared" si="98"/>
        <v>0</v>
      </c>
      <c r="M144" s="187">
        <f t="shared" si="98"/>
        <v>0</v>
      </c>
      <c r="N144" s="187">
        <f t="shared" si="98"/>
        <v>0</v>
      </c>
      <c r="O144" s="187">
        <f t="shared" si="98"/>
        <v>0</v>
      </c>
      <c r="P144" s="187">
        <f t="shared" si="98"/>
        <v>0</v>
      </c>
      <c r="Q144" s="187">
        <f t="shared" si="98"/>
        <v>0</v>
      </c>
      <c r="R144" s="187">
        <f t="shared" si="98"/>
        <v>0</v>
      </c>
      <c r="S144" s="187">
        <f t="shared" si="98"/>
        <v>0</v>
      </c>
      <c r="T144" s="172">
        <f t="shared" si="91"/>
        <v>0</v>
      </c>
      <c r="U144" s="187">
        <f t="shared" si="98"/>
        <v>0</v>
      </c>
      <c r="V144" s="187">
        <f t="shared" si="98"/>
        <v>0</v>
      </c>
      <c r="W144" s="165" t="e">
        <f t="shared" si="92"/>
        <v>#DIV/0!</v>
      </c>
      <c r="X144" s="40"/>
      <c r="Y144" s="40"/>
      <c r="Z144" s="40"/>
      <c r="AA144" s="40"/>
      <c r="AB144" s="40"/>
      <c r="AC144" s="40"/>
      <c r="AD144" s="40"/>
      <c r="AE144" s="16"/>
      <c r="AF144" s="16"/>
      <c r="AG144" s="16"/>
      <c r="AH144" s="16"/>
      <c r="AI144" s="16"/>
      <c r="AJ144" s="16"/>
    </row>
    <row r="145" spans="1:36" ht="41.25" hidden="1" customHeight="1">
      <c r="A145" s="105"/>
      <c r="B145" s="94"/>
      <c r="C145" s="106"/>
      <c r="D145" s="82"/>
      <c r="E145" s="188">
        <f>E146</f>
        <v>0</v>
      </c>
      <c r="F145" s="198">
        <f t="shared" si="90"/>
        <v>0</v>
      </c>
      <c r="G145" s="188">
        <f t="shared" ref="G145:V145" si="99">G146</f>
        <v>0</v>
      </c>
      <c r="H145" s="188">
        <f t="shared" si="99"/>
        <v>0</v>
      </c>
      <c r="I145" s="188">
        <f t="shared" si="99"/>
        <v>0</v>
      </c>
      <c r="J145" s="188">
        <f t="shared" si="99"/>
        <v>0</v>
      </c>
      <c r="K145" s="188">
        <f t="shared" si="99"/>
        <v>0</v>
      </c>
      <c r="L145" s="188">
        <f t="shared" si="99"/>
        <v>0</v>
      </c>
      <c r="M145" s="188">
        <f t="shared" si="99"/>
        <v>0</v>
      </c>
      <c r="N145" s="188">
        <f t="shared" si="99"/>
        <v>0</v>
      </c>
      <c r="O145" s="188">
        <f t="shared" si="99"/>
        <v>0</v>
      </c>
      <c r="P145" s="188">
        <f t="shared" si="99"/>
        <v>0</v>
      </c>
      <c r="Q145" s="188">
        <f t="shared" si="99"/>
        <v>0</v>
      </c>
      <c r="R145" s="188">
        <f t="shared" si="99"/>
        <v>0</v>
      </c>
      <c r="S145" s="188">
        <f t="shared" si="99"/>
        <v>0</v>
      </c>
      <c r="T145" s="172">
        <f t="shared" si="91"/>
        <v>0</v>
      </c>
      <c r="U145" s="179">
        <f t="shared" si="99"/>
        <v>0</v>
      </c>
      <c r="V145" s="188">
        <f t="shared" si="99"/>
        <v>0</v>
      </c>
      <c r="W145" s="165" t="e">
        <f t="shared" si="92"/>
        <v>#DIV/0!</v>
      </c>
      <c r="X145" s="40"/>
      <c r="Y145" s="40"/>
      <c r="Z145" s="40"/>
      <c r="AA145" s="40"/>
      <c r="AB145" s="40"/>
      <c r="AC145" s="40"/>
      <c r="AD145" s="40"/>
      <c r="AE145" s="16"/>
      <c r="AF145" s="16"/>
      <c r="AG145" s="16"/>
      <c r="AH145" s="16"/>
      <c r="AI145" s="16"/>
      <c r="AJ145" s="16"/>
    </row>
    <row r="146" spans="1:36" ht="33.75" hidden="1" customHeight="1">
      <c r="A146" s="18"/>
      <c r="B146" s="20"/>
      <c r="C146" s="19"/>
      <c r="D146" s="95"/>
      <c r="E146" s="180"/>
      <c r="F146" s="198">
        <f t="shared" si="90"/>
        <v>0</v>
      </c>
      <c r="G146" s="181"/>
      <c r="H146" s="324"/>
      <c r="I146" s="314"/>
      <c r="J146" s="314"/>
      <c r="K146" s="314"/>
      <c r="L146" s="315"/>
      <c r="M146" s="322"/>
      <c r="N146" s="322"/>
      <c r="O146" s="322"/>
      <c r="P146" s="322"/>
      <c r="Q146" s="322"/>
      <c r="R146" s="322"/>
      <c r="S146" s="322"/>
      <c r="T146" s="172">
        <f t="shared" si="91"/>
        <v>0</v>
      </c>
      <c r="U146" s="172"/>
      <c r="V146" s="182">
        <f>E146-F146</f>
        <v>0</v>
      </c>
      <c r="W146" s="165" t="e">
        <f t="shared" si="92"/>
        <v>#DIV/0!</v>
      </c>
      <c r="X146" s="40"/>
      <c r="Y146" s="40"/>
      <c r="Z146" s="40"/>
      <c r="AA146" s="40"/>
      <c r="AB146" s="40"/>
      <c r="AC146" s="40"/>
      <c r="AD146" s="40"/>
      <c r="AE146" s="16"/>
      <c r="AF146" s="16"/>
      <c r="AG146" s="16"/>
      <c r="AH146" s="16"/>
      <c r="AI146" s="16"/>
      <c r="AJ146" s="16"/>
    </row>
    <row r="147" spans="1:36" ht="41.25" hidden="1" customHeight="1">
      <c r="A147" s="76"/>
      <c r="B147" s="84"/>
      <c r="C147" s="106"/>
      <c r="D147" s="96"/>
      <c r="E147" s="179">
        <f>E148</f>
        <v>0</v>
      </c>
      <c r="F147" s="198">
        <f t="shared" si="90"/>
        <v>0</v>
      </c>
      <c r="G147" s="179">
        <f t="shared" ref="G147:V147" si="100">G148</f>
        <v>0</v>
      </c>
      <c r="H147" s="179">
        <f t="shared" si="100"/>
        <v>0</v>
      </c>
      <c r="I147" s="179">
        <f t="shared" si="100"/>
        <v>0</v>
      </c>
      <c r="J147" s="179">
        <f t="shared" si="100"/>
        <v>0</v>
      </c>
      <c r="K147" s="179">
        <f t="shared" si="100"/>
        <v>0</v>
      </c>
      <c r="L147" s="179">
        <f t="shared" si="100"/>
        <v>0</v>
      </c>
      <c r="M147" s="179">
        <f t="shared" si="100"/>
        <v>0</v>
      </c>
      <c r="N147" s="179">
        <f t="shared" si="100"/>
        <v>0</v>
      </c>
      <c r="O147" s="179">
        <f t="shared" si="100"/>
        <v>0</v>
      </c>
      <c r="P147" s="179">
        <f t="shared" si="100"/>
        <v>0</v>
      </c>
      <c r="Q147" s="179">
        <f t="shared" si="100"/>
        <v>0</v>
      </c>
      <c r="R147" s="179">
        <f t="shared" si="100"/>
        <v>0</v>
      </c>
      <c r="S147" s="179">
        <f t="shared" si="100"/>
        <v>0</v>
      </c>
      <c r="T147" s="172">
        <f t="shared" si="91"/>
        <v>0</v>
      </c>
      <c r="U147" s="179">
        <f t="shared" si="100"/>
        <v>0</v>
      </c>
      <c r="V147" s="179">
        <f t="shared" si="100"/>
        <v>0</v>
      </c>
      <c r="W147" s="165" t="e">
        <f t="shared" si="92"/>
        <v>#DIV/0!</v>
      </c>
      <c r="X147" s="40"/>
      <c r="Y147" s="40"/>
      <c r="Z147" s="40"/>
      <c r="AA147" s="40"/>
      <c r="AB147" s="40"/>
      <c r="AC147" s="40"/>
      <c r="AD147" s="40"/>
      <c r="AE147" s="16"/>
      <c r="AF147" s="16"/>
      <c r="AG147" s="16"/>
      <c r="AH147" s="16"/>
      <c r="AI147" s="16"/>
      <c r="AJ147" s="16"/>
    </row>
    <row r="148" spans="1:36" ht="33.75" hidden="1" customHeight="1">
      <c r="A148" s="18"/>
      <c r="B148" s="20"/>
      <c r="C148" s="19"/>
      <c r="D148" s="95"/>
      <c r="E148" s="180"/>
      <c r="F148" s="198">
        <f t="shared" si="90"/>
        <v>0</v>
      </c>
      <c r="G148" s="181"/>
      <c r="H148" s="324"/>
      <c r="I148" s="314"/>
      <c r="J148" s="314"/>
      <c r="K148" s="314"/>
      <c r="L148" s="315"/>
      <c r="M148" s="322"/>
      <c r="N148" s="322"/>
      <c r="O148" s="322"/>
      <c r="P148" s="322"/>
      <c r="Q148" s="322"/>
      <c r="R148" s="322"/>
      <c r="S148" s="322"/>
      <c r="T148" s="172">
        <f t="shared" si="91"/>
        <v>0</v>
      </c>
      <c r="U148" s="172"/>
      <c r="V148" s="182">
        <f>E148-F148</f>
        <v>0</v>
      </c>
      <c r="W148" s="165" t="e">
        <f t="shared" si="92"/>
        <v>#DIV/0!</v>
      </c>
      <c r="X148" s="40"/>
      <c r="Y148" s="40"/>
      <c r="Z148" s="40"/>
      <c r="AA148" s="40"/>
      <c r="AB148" s="40"/>
      <c r="AC148" s="40"/>
      <c r="AD148" s="40"/>
      <c r="AE148" s="16"/>
      <c r="AF148" s="16"/>
      <c r="AG148" s="16"/>
      <c r="AH148" s="16"/>
      <c r="AI148" s="16"/>
      <c r="AJ148" s="16"/>
    </row>
    <row r="149" spans="1:36" ht="74.25" hidden="1" customHeight="1">
      <c r="A149" s="76"/>
      <c r="B149" s="94"/>
      <c r="C149" s="92"/>
      <c r="D149" s="102"/>
      <c r="E149" s="179">
        <f>E150+E151</f>
        <v>0</v>
      </c>
      <c r="F149" s="198">
        <f t="shared" si="90"/>
        <v>0</v>
      </c>
      <c r="G149" s="179">
        <f t="shared" ref="G149:V149" si="101">G150+G151</f>
        <v>0</v>
      </c>
      <c r="H149" s="179">
        <f t="shared" si="101"/>
        <v>0</v>
      </c>
      <c r="I149" s="179">
        <f t="shared" si="101"/>
        <v>0</v>
      </c>
      <c r="J149" s="179">
        <f t="shared" si="101"/>
        <v>0</v>
      </c>
      <c r="K149" s="179">
        <f t="shared" si="101"/>
        <v>0</v>
      </c>
      <c r="L149" s="179">
        <f t="shared" si="101"/>
        <v>0</v>
      </c>
      <c r="M149" s="179">
        <f t="shared" si="101"/>
        <v>0</v>
      </c>
      <c r="N149" s="179">
        <f t="shared" si="101"/>
        <v>0</v>
      </c>
      <c r="O149" s="179">
        <f t="shared" si="101"/>
        <v>0</v>
      </c>
      <c r="P149" s="179">
        <f t="shared" si="101"/>
        <v>0</v>
      </c>
      <c r="Q149" s="179">
        <f t="shared" si="101"/>
        <v>0</v>
      </c>
      <c r="R149" s="179">
        <f t="shared" si="101"/>
        <v>0</v>
      </c>
      <c r="S149" s="179">
        <f t="shared" si="101"/>
        <v>0</v>
      </c>
      <c r="T149" s="172">
        <f t="shared" si="91"/>
        <v>0</v>
      </c>
      <c r="U149" s="179">
        <f t="shared" si="101"/>
        <v>0</v>
      </c>
      <c r="V149" s="179">
        <f t="shared" si="101"/>
        <v>0</v>
      </c>
      <c r="W149" s="165" t="e">
        <f t="shared" si="92"/>
        <v>#DIV/0!</v>
      </c>
      <c r="X149" s="40"/>
      <c r="Y149" s="40"/>
      <c r="Z149" s="40"/>
      <c r="AA149" s="40"/>
      <c r="AB149" s="40"/>
      <c r="AC149" s="40"/>
      <c r="AD149" s="40"/>
      <c r="AE149" s="16"/>
      <c r="AF149" s="16"/>
      <c r="AG149" s="16"/>
      <c r="AH149" s="16"/>
      <c r="AI149" s="16"/>
      <c r="AJ149" s="16"/>
    </row>
    <row r="150" spans="1:36" ht="33.75" hidden="1" customHeight="1">
      <c r="A150" s="18"/>
      <c r="B150" s="20"/>
      <c r="C150" s="19"/>
      <c r="D150" s="95"/>
      <c r="E150" s="180"/>
      <c r="F150" s="166">
        <f t="shared" si="90"/>
        <v>0</v>
      </c>
      <c r="G150" s="181"/>
      <c r="H150" s="324"/>
      <c r="I150" s="314"/>
      <c r="J150" s="314"/>
      <c r="K150" s="314"/>
      <c r="L150" s="315"/>
      <c r="M150" s="322"/>
      <c r="N150" s="322"/>
      <c r="O150" s="322"/>
      <c r="P150" s="322"/>
      <c r="Q150" s="322"/>
      <c r="R150" s="322"/>
      <c r="S150" s="322"/>
      <c r="T150" s="172">
        <f t="shared" si="91"/>
        <v>0</v>
      </c>
      <c r="U150" s="172"/>
      <c r="V150" s="182">
        <f>E150-F150</f>
        <v>0</v>
      </c>
      <c r="W150" s="165" t="e">
        <f t="shared" si="92"/>
        <v>#DIV/0!</v>
      </c>
      <c r="X150" s="40"/>
      <c r="Y150" s="40"/>
      <c r="Z150" s="40"/>
      <c r="AA150" s="40"/>
      <c r="AB150" s="40"/>
      <c r="AC150" s="40"/>
      <c r="AD150" s="40"/>
      <c r="AE150" s="16"/>
      <c r="AF150" s="16"/>
      <c r="AG150" s="16"/>
      <c r="AH150" s="16"/>
      <c r="AI150" s="16"/>
      <c r="AJ150" s="16"/>
    </row>
    <row r="151" spans="1:36" ht="33.75" hidden="1" customHeight="1">
      <c r="A151" s="18"/>
      <c r="B151" s="20"/>
      <c r="C151" s="19"/>
      <c r="D151" s="95"/>
      <c r="E151" s="180"/>
      <c r="F151" s="166">
        <f t="shared" si="90"/>
        <v>0</v>
      </c>
      <c r="G151" s="181"/>
      <c r="H151" s="324"/>
      <c r="I151" s="314"/>
      <c r="J151" s="314"/>
      <c r="K151" s="314"/>
      <c r="L151" s="315"/>
      <c r="M151" s="322"/>
      <c r="N151" s="322"/>
      <c r="O151" s="322"/>
      <c r="P151" s="322"/>
      <c r="Q151" s="322"/>
      <c r="R151" s="322"/>
      <c r="S151" s="322"/>
      <c r="T151" s="172">
        <f t="shared" si="91"/>
        <v>0</v>
      </c>
      <c r="U151" s="172"/>
      <c r="V151" s="182">
        <f>E151-F151</f>
        <v>0</v>
      </c>
      <c r="W151" s="165" t="e">
        <f t="shared" si="92"/>
        <v>#DIV/0!</v>
      </c>
      <c r="X151" s="40"/>
      <c r="Y151" s="40"/>
      <c r="Z151" s="40"/>
      <c r="AA151" s="40"/>
      <c r="AB151" s="40"/>
      <c r="AC151" s="40"/>
      <c r="AD151" s="40"/>
      <c r="AE151" s="16"/>
      <c r="AF151" s="16"/>
      <c r="AG151" s="16"/>
      <c r="AH151" s="16"/>
      <c r="AI151" s="16"/>
      <c r="AJ151" s="16"/>
    </row>
    <row r="152" spans="1:36" ht="102.75" customHeight="1">
      <c r="A152" s="145">
        <v>73</v>
      </c>
      <c r="B152" s="374">
        <v>10</v>
      </c>
      <c r="C152" s="369" t="s">
        <v>87</v>
      </c>
      <c r="D152" s="197"/>
      <c r="E152" s="189">
        <f>E154+E156+E158+E160+E162</f>
        <v>4306800</v>
      </c>
      <c r="F152" s="189">
        <f>F154+F156+F158+F160+F162</f>
        <v>71229</v>
      </c>
      <c r="G152" s="189">
        <f t="shared" ref="G152:V152" si="102">G154+G156+G158+G160+G162</f>
        <v>71229</v>
      </c>
      <c r="H152" s="189">
        <f t="shared" si="102"/>
        <v>0</v>
      </c>
      <c r="I152" s="189">
        <f t="shared" si="102"/>
        <v>0</v>
      </c>
      <c r="J152" s="189">
        <f t="shared" si="102"/>
        <v>0</v>
      </c>
      <c r="K152" s="189">
        <f t="shared" si="102"/>
        <v>0</v>
      </c>
      <c r="L152" s="189">
        <f t="shared" si="102"/>
        <v>0</v>
      </c>
      <c r="M152" s="189">
        <f t="shared" si="102"/>
        <v>0</v>
      </c>
      <c r="N152" s="189">
        <f t="shared" si="102"/>
        <v>0</v>
      </c>
      <c r="O152" s="189">
        <f t="shared" si="102"/>
        <v>0</v>
      </c>
      <c r="P152" s="189">
        <f t="shared" si="102"/>
        <v>0</v>
      </c>
      <c r="Q152" s="189">
        <f t="shared" si="102"/>
        <v>0</v>
      </c>
      <c r="R152" s="189">
        <f t="shared" si="102"/>
        <v>0</v>
      </c>
      <c r="S152" s="189">
        <f t="shared" si="102"/>
        <v>0</v>
      </c>
      <c r="T152" s="189">
        <f t="shared" si="102"/>
        <v>0</v>
      </c>
      <c r="U152" s="189">
        <f t="shared" si="102"/>
        <v>71229</v>
      </c>
      <c r="V152" s="189">
        <f t="shared" si="102"/>
        <v>4235571</v>
      </c>
      <c r="W152" s="165">
        <f t="shared" si="92"/>
        <v>1.6538729451100584</v>
      </c>
      <c r="X152" s="40"/>
      <c r="Y152" s="40"/>
      <c r="Z152" s="40"/>
      <c r="AA152" s="40"/>
      <c r="AB152" s="40"/>
      <c r="AC152" s="40"/>
      <c r="AD152" s="40"/>
      <c r="AE152" s="16"/>
      <c r="AF152" s="16"/>
      <c r="AG152" s="16"/>
      <c r="AH152" s="16"/>
      <c r="AI152" s="16"/>
      <c r="AJ152" s="16"/>
    </row>
    <row r="153" spans="1:36" ht="72.75" hidden="1" customHeight="1">
      <c r="A153" s="43"/>
      <c r="B153" s="140">
        <v>3110</v>
      </c>
      <c r="C153" s="116" t="s">
        <v>36</v>
      </c>
      <c r="D153" s="90"/>
      <c r="E153" s="196"/>
      <c r="F153" s="166">
        <f t="shared" si="90"/>
        <v>0</v>
      </c>
      <c r="G153" s="177"/>
      <c r="H153" s="177"/>
      <c r="I153" s="178"/>
      <c r="J153" s="178"/>
      <c r="K153" s="178"/>
      <c r="L153" s="178"/>
      <c r="M153" s="178"/>
      <c r="N153" s="178"/>
      <c r="O153" s="178"/>
      <c r="P153" s="178"/>
      <c r="Q153" s="178"/>
      <c r="R153" s="178"/>
      <c r="S153" s="178"/>
      <c r="T153" s="172">
        <f t="shared" si="91"/>
        <v>0</v>
      </c>
      <c r="U153" s="179"/>
      <c r="V153" s="178">
        <f>E153-F153</f>
        <v>0</v>
      </c>
      <c r="W153" s="165" t="e">
        <f t="shared" si="92"/>
        <v>#DIV/0!</v>
      </c>
      <c r="X153" s="40"/>
      <c r="Y153" s="40"/>
      <c r="Z153" s="40"/>
      <c r="AA153" s="40"/>
      <c r="AB153" s="40"/>
      <c r="AC153" s="40"/>
      <c r="AD153" s="40"/>
      <c r="AE153" s="16"/>
      <c r="AF153" s="16"/>
      <c r="AG153" s="16"/>
      <c r="AH153" s="16"/>
      <c r="AI153" s="16"/>
      <c r="AJ153" s="16"/>
    </row>
    <row r="154" spans="1:36" ht="60" customHeight="1">
      <c r="A154" s="76">
        <v>74</v>
      </c>
      <c r="B154" s="334">
        <v>1011080</v>
      </c>
      <c r="C154" s="121" t="s">
        <v>137</v>
      </c>
      <c r="D154" s="296"/>
      <c r="E154" s="284">
        <f>E155</f>
        <v>76900</v>
      </c>
      <c r="F154" s="284">
        <f t="shared" ref="F154:V154" si="103">F155</f>
        <v>49374</v>
      </c>
      <c r="G154" s="284">
        <f t="shared" si="103"/>
        <v>49374</v>
      </c>
      <c r="H154" s="284">
        <f t="shared" si="103"/>
        <v>0</v>
      </c>
      <c r="I154" s="284">
        <f t="shared" si="103"/>
        <v>0</v>
      </c>
      <c r="J154" s="284">
        <f t="shared" si="103"/>
        <v>0</v>
      </c>
      <c r="K154" s="284">
        <f t="shared" si="103"/>
        <v>0</v>
      </c>
      <c r="L154" s="284">
        <f t="shared" si="103"/>
        <v>0</v>
      </c>
      <c r="M154" s="284">
        <f t="shared" si="103"/>
        <v>0</v>
      </c>
      <c r="N154" s="284">
        <f t="shared" si="103"/>
        <v>0</v>
      </c>
      <c r="O154" s="284">
        <f t="shared" si="103"/>
        <v>0</v>
      </c>
      <c r="P154" s="284">
        <f t="shared" si="103"/>
        <v>0</v>
      </c>
      <c r="Q154" s="284">
        <f t="shared" si="103"/>
        <v>0</v>
      </c>
      <c r="R154" s="284">
        <f t="shared" si="103"/>
        <v>0</v>
      </c>
      <c r="S154" s="284">
        <f t="shared" si="103"/>
        <v>0</v>
      </c>
      <c r="T154" s="284">
        <f t="shared" si="103"/>
        <v>0</v>
      </c>
      <c r="U154" s="284">
        <f t="shared" si="103"/>
        <v>49374</v>
      </c>
      <c r="V154" s="284">
        <f t="shared" si="103"/>
        <v>27526</v>
      </c>
      <c r="W154" s="165">
        <f t="shared" si="92"/>
        <v>64.205461638491542</v>
      </c>
      <c r="X154" s="40"/>
      <c r="Y154" s="40"/>
      <c r="Z154" s="40"/>
      <c r="AA154" s="40"/>
      <c r="AB154" s="40"/>
      <c r="AC154" s="40"/>
      <c r="AD154" s="40"/>
      <c r="AE154" s="16"/>
      <c r="AF154" s="16"/>
      <c r="AG154" s="16"/>
      <c r="AH154" s="16"/>
      <c r="AI154" s="16"/>
      <c r="AJ154" s="16"/>
    </row>
    <row r="155" spans="1:36" ht="60" customHeight="1">
      <c r="A155" s="135">
        <v>75</v>
      </c>
      <c r="B155" s="140">
        <v>3110</v>
      </c>
      <c r="C155" s="251" t="s">
        <v>36</v>
      </c>
      <c r="D155" s="90" t="s">
        <v>138</v>
      </c>
      <c r="E155" s="285">
        <v>76900</v>
      </c>
      <c r="F155" s="185">
        <f>G155+T155</f>
        <v>49374</v>
      </c>
      <c r="G155" s="185">
        <v>49374</v>
      </c>
      <c r="H155" s="185"/>
      <c r="I155" s="185"/>
      <c r="J155" s="186"/>
      <c r="K155" s="186"/>
      <c r="L155" s="186"/>
      <c r="M155" s="186"/>
      <c r="N155" s="186"/>
      <c r="O155" s="186"/>
      <c r="P155" s="186"/>
      <c r="Q155" s="186"/>
      <c r="R155" s="186"/>
      <c r="S155" s="186"/>
      <c r="T155" s="185">
        <f>H155+I155+J155+K155</f>
        <v>0</v>
      </c>
      <c r="U155" s="185">
        <v>49374</v>
      </c>
      <c r="V155" s="185">
        <f>E155-F155</f>
        <v>27526</v>
      </c>
      <c r="W155" s="165">
        <f t="shared" si="92"/>
        <v>64.205461638491542</v>
      </c>
      <c r="X155" s="40"/>
      <c r="Y155" s="40"/>
      <c r="Z155" s="40"/>
      <c r="AA155" s="40"/>
      <c r="AB155" s="40"/>
      <c r="AC155" s="40"/>
      <c r="AD155" s="40"/>
      <c r="AE155" s="16"/>
      <c r="AF155" s="16"/>
      <c r="AG155" s="16"/>
      <c r="AH155" s="16"/>
      <c r="AI155" s="16"/>
      <c r="AJ155" s="16"/>
    </row>
    <row r="156" spans="1:36" ht="54" customHeight="1">
      <c r="A156" s="76">
        <v>76</v>
      </c>
      <c r="B156" s="146">
        <v>1014030</v>
      </c>
      <c r="C156" s="121" t="s">
        <v>45</v>
      </c>
      <c r="D156" s="233"/>
      <c r="E156" s="179">
        <f>E157</f>
        <v>49900</v>
      </c>
      <c r="F156" s="179">
        <f t="shared" ref="F156:G156" si="104">F157</f>
        <v>21855</v>
      </c>
      <c r="G156" s="179">
        <f t="shared" si="104"/>
        <v>21855</v>
      </c>
      <c r="H156" s="179">
        <f>H157</f>
        <v>0</v>
      </c>
      <c r="I156" s="179"/>
      <c r="J156" s="179"/>
      <c r="K156" s="179"/>
      <c r="L156" s="179"/>
      <c r="M156" s="179"/>
      <c r="N156" s="179"/>
      <c r="O156" s="179"/>
      <c r="P156" s="179"/>
      <c r="Q156" s="179"/>
      <c r="R156" s="179"/>
      <c r="S156" s="179"/>
      <c r="T156" s="179">
        <f>T157</f>
        <v>0</v>
      </c>
      <c r="U156" s="179">
        <f>U157</f>
        <v>21855</v>
      </c>
      <c r="V156" s="179">
        <f>V157</f>
        <v>28045</v>
      </c>
      <c r="W156" s="165">
        <f t="shared" si="92"/>
        <v>43.797595190380761</v>
      </c>
      <c r="X156" s="40"/>
      <c r="Y156" s="40"/>
      <c r="Z156" s="40"/>
      <c r="AA156" s="40"/>
      <c r="AB156" s="40"/>
      <c r="AC156" s="40"/>
      <c r="AD156" s="40"/>
      <c r="AE156" s="16"/>
      <c r="AF156" s="16"/>
      <c r="AG156" s="16"/>
      <c r="AH156" s="16"/>
      <c r="AI156" s="16"/>
      <c r="AJ156" s="16"/>
    </row>
    <row r="157" spans="1:36" ht="57" customHeight="1">
      <c r="A157" s="135">
        <v>77</v>
      </c>
      <c r="B157" s="140">
        <v>3110</v>
      </c>
      <c r="C157" s="353" t="s">
        <v>36</v>
      </c>
      <c r="D157" s="90" t="s">
        <v>88</v>
      </c>
      <c r="E157" s="185">
        <v>49900</v>
      </c>
      <c r="F157" s="185">
        <f>G157+T157</f>
        <v>21855</v>
      </c>
      <c r="G157" s="185">
        <v>21855</v>
      </c>
      <c r="H157" s="185"/>
      <c r="I157" s="185"/>
      <c r="J157" s="186"/>
      <c r="K157" s="186"/>
      <c r="L157" s="186"/>
      <c r="M157" s="186"/>
      <c r="N157" s="186"/>
      <c r="O157" s="186"/>
      <c r="P157" s="186"/>
      <c r="Q157" s="186"/>
      <c r="R157" s="186"/>
      <c r="S157" s="186"/>
      <c r="T157" s="185">
        <f>H157+I157+J157+K157</f>
        <v>0</v>
      </c>
      <c r="U157" s="185">
        <v>21855</v>
      </c>
      <c r="V157" s="185">
        <f>E157-F157</f>
        <v>28045</v>
      </c>
      <c r="W157" s="165">
        <f t="shared" si="92"/>
        <v>43.797595190380761</v>
      </c>
      <c r="X157" s="40"/>
      <c r="Y157" s="40"/>
      <c r="Z157" s="40"/>
      <c r="AA157" s="40"/>
      <c r="AB157" s="40"/>
      <c r="AC157" s="40"/>
      <c r="AD157" s="40"/>
      <c r="AE157" s="16"/>
      <c r="AF157" s="16"/>
      <c r="AG157" s="16"/>
      <c r="AH157" s="16"/>
      <c r="AI157" s="16"/>
      <c r="AJ157" s="16"/>
    </row>
    <row r="158" spans="1:36" ht="80.25" customHeight="1">
      <c r="A158" s="76">
        <v>78</v>
      </c>
      <c r="B158" s="146">
        <v>1014040</v>
      </c>
      <c r="C158" s="121" t="s">
        <v>139</v>
      </c>
      <c r="D158" s="253"/>
      <c r="E158" s="179">
        <f>E159</f>
        <v>1530000</v>
      </c>
      <c r="F158" s="179">
        <f t="shared" ref="F158:W158" si="105">F159</f>
        <v>0</v>
      </c>
      <c r="G158" s="179">
        <f t="shared" si="105"/>
        <v>0</v>
      </c>
      <c r="H158" s="179">
        <f t="shared" si="105"/>
        <v>0</v>
      </c>
      <c r="I158" s="179">
        <f t="shared" si="105"/>
        <v>0</v>
      </c>
      <c r="J158" s="179">
        <f t="shared" si="105"/>
        <v>0</v>
      </c>
      <c r="K158" s="179">
        <f t="shared" si="105"/>
        <v>0</v>
      </c>
      <c r="L158" s="179">
        <f t="shared" si="105"/>
        <v>0</v>
      </c>
      <c r="M158" s="179">
        <f t="shared" si="105"/>
        <v>0</v>
      </c>
      <c r="N158" s="179">
        <f t="shared" si="105"/>
        <v>0</v>
      </c>
      <c r="O158" s="179">
        <f t="shared" si="105"/>
        <v>0</v>
      </c>
      <c r="P158" s="179">
        <f t="shared" si="105"/>
        <v>0</v>
      </c>
      <c r="Q158" s="179">
        <f t="shared" si="105"/>
        <v>0</v>
      </c>
      <c r="R158" s="179">
        <f t="shared" si="105"/>
        <v>0</v>
      </c>
      <c r="S158" s="179">
        <f t="shared" si="105"/>
        <v>0</v>
      </c>
      <c r="T158" s="179">
        <f t="shared" si="105"/>
        <v>0</v>
      </c>
      <c r="U158" s="179">
        <f t="shared" si="105"/>
        <v>0</v>
      </c>
      <c r="V158" s="179">
        <f t="shared" si="105"/>
        <v>1530000</v>
      </c>
      <c r="W158" s="186">
        <f t="shared" si="105"/>
        <v>0</v>
      </c>
      <c r="X158" s="40"/>
      <c r="Y158" s="40"/>
      <c r="Z158" s="40"/>
      <c r="AA158" s="40"/>
      <c r="AB158" s="40"/>
      <c r="AC158" s="40"/>
      <c r="AD158" s="40"/>
      <c r="AE158" s="16"/>
      <c r="AF158" s="16"/>
      <c r="AG158" s="16"/>
      <c r="AH158" s="16"/>
      <c r="AI158" s="16"/>
      <c r="AJ158" s="16"/>
    </row>
    <row r="159" spans="1:36" ht="165.75" customHeight="1">
      <c r="A159" s="18">
        <v>79</v>
      </c>
      <c r="B159" s="20">
        <v>3110</v>
      </c>
      <c r="C159" s="353" t="s">
        <v>36</v>
      </c>
      <c r="D159" s="297" t="s">
        <v>140</v>
      </c>
      <c r="E159" s="180">
        <v>1530000</v>
      </c>
      <c r="F159" s="166">
        <f>G159+T159</f>
        <v>0</v>
      </c>
      <c r="G159" s="166"/>
      <c r="H159" s="184"/>
      <c r="I159" s="184"/>
      <c r="J159" s="184"/>
      <c r="K159" s="184"/>
      <c r="L159" s="172"/>
      <c r="M159" s="165"/>
      <c r="N159" s="165"/>
      <c r="O159" s="165"/>
      <c r="P159" s="165"/>
      <c r="Q159" s="165"/>
      <c r="R159" s="165"/>
      <c r="S159" s="165"/>
      <c r="T159" s="172">
        <f>H159+I159+J159+K159</f>
        <v>0</v>
      </c>
      <c r="U159" s="163">
        <v>0</v>
      </c>
      <c r="V159" s="165">
        <f>E159-F159</f>
        <v>1530000</v>
      </c>
      <c r="W159" s="165">
        <f t="shared" ref="W159:W186" si="106">U159*100/E159</f>
        <v>0</v>
      </c>
      <c r="X159" s="40"/>
      <c r="Y159" s="40"/>
      <c r="Z159" s="40"/>
      <c r="AA159" s="40"/>
      <c r="AB159" s="40"/>
      <c r="AC159" s="40"/>
      <c r="AD159" s="40"/>
      <c r="AE159" s="16"/>
      <c r="AF159" s="16"/>
      <c r="AG159" s="16"/>
      <c r="AH159" s="16"/>
      <c r="AI159" s="16"/>
      <c r="AJ159" s="16"/>
    </row>
    <row r="160" spans="1:36" ht="52.5" customHeight="1">
      <c r="A160" s="76">
        <v>80</v>
      </c>
      <c r="B160" s="146">
        <v>1017340</v>
      </c>
      <c r="C160" s="278" t="s">
        <v>109</v>
      </c>
      <c r="D160" s="298"/>
      <c r="E160" s="179">
        <f>E161</f>
        <v>2600000</v>
      </c>
      <c r="F160" s="179">
        <f t="shared" ref="F160:V160" si="107">F161</f>
        <v>0</v>
      </c>
      <c r="G160" s="179">
        <f t="shared" si="107"/>
        <v>0</v>
      </c>
      <c r="H160" s="179">
        <f t="shared" si="107"/>
        <v>0</v>
      </c>
      <c r="I160" s="179">
        <f t="shared" si="107"/>
        <v>0</v>
      </c>
      <c r="J160" s="179">
        <f t="shared" si="107"/>
        <v>0</v>
      </c>
      <c r="K160" s="179">
        <f t="shared" si="107"/>
        <v>0</v>
      </c>
      <c r="L160" s="179">
        <f t="shared" si="107"/>
        <v>0</v>
      </c>
      <c r="M160" s="179">
        <f t="shared" si="107"/>
        <v>0</v>
      </c>
      <c r="N160" s="179">
        <f t="shared" si="107"/>
        <v>0</v>
      </c>
      <c r="O160" s="179">
        <f t="shared" si="107"/>
        <v>0</v>
      </c>
      <c r="P160" s="179">
        <f t="shared" si="107"/>
        <v>0</v>
      </c>
      <c r="Q160" s="179">
        <f t="shared" si="107"/>
        <v>0</v>
      </c>
      <c r="R160" s="179">
        <f t="shared" si="107"/>
        <v>0</v>
      </c>
      <c r="S160" s="179">
        <f t="shared" si="107"/>
        <v>0</v>
      </c>
      <c r="T160" s="179">
        <f t="shared" si="107"/>
        <v>0</v>
      </c>
      <c r="U160" s="179">
        <f t="shared" si="107"/>
        <v>0</v>
      </c>
      <c r="V160" s="179">
        <f t="shared" si="107"/>
        <v>2600000</v>
      </c>
      <c r="W160" s="165">
        <f t="shared" si="106"/>
        <v>0</v>
      </c>
      <c r="X160" s="40"/>
      <c r="Y160" s="40"/>
      <c r="Z160" s="40"/>
      <c r="AA160" s="40"/>
      <c r="AB160" s="40"/>
      <c r="AC160" s="40"/>
      <c r="AD160" s="40"/>
      <c r="AE160" s="16"/>
      <c r="AF160" s="16"/>
      <c r="AG160" s="16"/>
      <c r="AH160" s="16"/>
      <c r="AI160" s="16"/>
      <c r="AJ160" s="16"/>
    </row>
    <row r="161" spans="1:36" ht="91.5" customHeight="1">
      <c r="A161" s="18">
        <v>81</v>
      </c>
      <c r="B161" s="20">
        <v>3143</v>
      </c>
      <c r="C161" s="349" t="s">
        <v>107</v>
      </c>
      <c r="D161" s="90" t="s">
        <v>108</v>
      </c>
      <c r="E161" s="180">
        <v>2600000</v>
      </c>
      <c r="F161" s="166">
        <f>G161+T161</f>
        <v>0</v>
      </c>
      <c r="G161" s="166"/>
      <c r="H161" s="184"/>
      <c r="I161" s="184"/>
      <c r="J161" s="184"/>
      <c r="K161" s="184"/>
      <c r="L161" s="172"/>
      <c r="M161" s="165"/>
      <c r="N161" s="165"/>
      <c r="O161" s="165"/>
      <c r="P161" s="165"/>
      <c r="Q161" s="165"/>
      <c r="R161" s="165"/>
      <c r="S161" s="165"/>
      <c r="T161" s="172">
        <f>H161+I161+J161+K161</f>
        <v>0</v>
      </c>
      <c r="U161" s="163">
        <v>0</v>
      </c>
      <c r="V161" s="165">
        <f>E161-F161</f>
        <v>2600000</v>
      </c>
      <c r="W161" s="165">
        <f t="shared" si="106"/>
        <v>0</v>
      </c>
      <c r="X161" s="40"/>
      <c r="Y161" s="40"/>
      <c r="Z161" s="40"/>
      <c r="AA161" s="40"/>
      <c r="AB161" s="40"/>
      <c r="AC161" s="40"/>
      <c r="AD161" s="40"/>
      <c r="AE161" s="16"/>
      <c r="AF161" s="16"/>
      <c r="AG161" s="16"/>
      <c r="AH161" s="16"/>
      <c r="AI161" s="16"/>
      <c r="AJ161" s="16"/>
    </row>
    <row r="162" spans="1:36" ht="91.5" customHeight="1">
      <c r="A162" s="76">
        <v>82</v>
      </c>
      <c r="B162" s="146">
        <v>1017520</v>
      </c>
      <c r="C162" s="381" t="s">
        <v>56</v>
      </c>
      <c r="D162" s="253"/>
      <c r="E162" s="179">
        <f>E163</f>
        <v>50000</v>
      </c>
      <c r="F162" s="179">
        <f t="shared" ref="F162:V162" si="108">F163</f>
        <v>0</v>
      </c>
      <c r="G162" s="179">
        <f t="shared" si="108"/>
        <v>0</v>
      </c>
      <c r="H162" s="179">
        <f t="shared" si="108"/>
        <v>0</v>
      </c>
      <c r="I162" s="179">
        <f t="shared" si="108"/>
        <v>0</v>
      </c>
      <c r="J162" s="179">
        <f t="shared" si="108"/>
        <v>0</v>
      </c>
      <c r="K162" s="179">
        <f t="shared" si="108"/>
        <v>0</v>
      </c>
      <c r="L162" s="179">
        <f t="shared" si="108"/>
        <v>0</v>
      </c>
      <c r="M162" s="179">
        <f t="shared" si="108"/>
        <v>0</v>
      </c>
      <c r="N162" s="179">
        <f t="shared" si="108"/>
        <v>0</v>
      </c>
      <c r="O162" s="179">
        <f t="shared" si="108"/>
        <v>0</v>
      </c>
      <c r="P162" s="179">
        <f t="shared" si="108"/>
        <v>0</v>
      </c>
      <c r="Q162" s="179">
        <f t="shared" si="108"/>
        <v>0</v>
      </c>
      <c r="R162" s="179">
        <f t="shared" si="108"/>
        <v>0</v>
      </c>
      <c r="S162" s="179">
        <f t="shared" si="108"/>
        <v>0</v>
      </c>
      <c r="T162" s="179">
        <f t="shared" si="108"/>
        <v>0</v>
      </c>
      <c r="U162" s="179">
        <f t="shared" si="108"/>
        <v>0</v>
      </c>
      <c r="V162" s="179">
        <f t="shared" si="108"/>
        <v>50000</v>
      </c>
      <c r="W162" s="165">
        <f t="shared" si="106"/>
        <v>0</v>
      </c>
      <c r="X162" s="40"/>
      <c r="Y162" s="40"/>
      <c r="Z162" s="40"/>
      <c r="AA162" s="40"/>
      <c r="AB162" s="40"/>
      <c r="AC162" s="40"/>
      <c r="AD162" s="40"/>
      <c r="AE162" s="16"/>
      <c r="AF162" s="16"/>
      <c r="AG162" s="16"/>
      <c r="AH162" s="16"/>
      <c r="AI162" s="16"/>
      <c r="AJ162" s="16"/>
    </row>
    <row r="163" spans="1:36" ht="119.25" customHeight="1">
      <c r="A163" s="18">
        <v>83</v>
      </c>
      <c r="B163" s="20">
        <v>3110</v>
      </c>
      <c r="C163" s="116" t="s">
        <v>36</v>
      </c>
      <c r="D163" s="382" t="s">
        <v>193</v>
      </c>
      <c r="E163" s="180">
        <v>50000</v>
      </c>
      <c r="F163" s="166">
        <f>G163+T163</f>
        <v>0</v>
      </c>
      <c r="G163" s="166"/>
      <c r="H163" s="184"/>
      <c r="I163" s="184"/>
      <c r="J163" s="184"/>
      <c r="K163" s="184"/>
      <c r="L163" s="172"/>
      <c r="M163" s="165"/>
      <c r="N163" s="165"/>
      <c r="O163" s="165"/>
      <c r="P163" s="165"/>
      <c r="Q163" s="165"/>
      <c r="R163" s="165"/>
      <c r="S163" s="165"/>
      <c r="T163" s="172"/>
      <c r="U163" s="163">
        <v>0</v>
      </c>
      <c r="V163" s="165">
        <f>E163-F163</f>
        <v>50000</v>
      </c>
      <c r="W163" s="165">
        <f t="shared" si="106"/>
        <v>0</v>
      </c>
      <c r="X163" s="40"/>
      <c r="Y163" s="40"/>
      <c r="Z163" s="40"/>
      <c r="AA163" s="40"/>
      <c r="AB163" s="40"/>
      <c r="AC163" s="40"/>
      <c r="AD163" s="40"/>
      <c r="AE163" s="16"/>
      <c r="AF163" s="16"/>
      <c r="AG163" s="16"/>
      <c r="AH163" s="16"/>
      <c r="AI163" s="16"/>
      <c r="AJ163" s="16"/>
    </row>
    <row r="164" spans="1:36" ht="108" customHeight="1">
      <c r="A164" s="123">
        <v>84</v>
      </c>
      <c r="B164" s="372">
        <v>11</v>
      </c>
      <c r="C164" s="199" t="s">
        <v>20</v>
      </c>
      <c r="D164" s="219"/>
      <c r="E164" s="174">
        <f>E169+E167+E165+E178</f>
        <v>1100000</v>
      </c>
      <c r="F164" s="174">
        <f>F169</f>
        <v>60000</v>
      </c>
      <c r="G164" s="174">
        <f t="shared" ref="G164:V164" si="109">G169+G167+G165+G178</f>
        <v>60000</v>
      </c>
      <c r="H164" s="174">
        <f t="shared" si="109"/>
        <v>0</v>
      </c>
      <c r="I164" s="174">
        <f t="shared" si="109"/>
        <v>0</v>
      </c>
      <c r="J164" s="174">
        <f t="shared" si="109"/>
        <v>0</v>
      </c>
      <c r="K164" s="174">
        <f t="shared" si="109"/>
        <v>0</v>
      </c>
      <c r="L164" s="174">
        <f t="shared" si="109"/>
        <v>0</v>
      </c>
      <c r="M164" s="174">
        <f t="shared" si="109"/>
        <v>0</v>
      </c>
      <c r="N164" s="174">
        <f t="shared" si="109"/>
        <v>0</v>
      </c>
      <c r="O164" s="174">
        <f t="shared" si="109"/>
        <v>0</v>
      </c>
      <c r="P164" s="174">
        <f t="shared" si="109"/>
        <v>0</v>
      </c>
      <c r="Q164" s="174">
        <f t="shared" si="109"/>
        <v>0</v>
      </c>
      <c r="R164" s="174">
        <f t="shared" si="109"/>
        <v>0</v>
      </c>
      <c r="S164" s="174">
        <f t="shared" si="109"/>
        <v>0</v>
      </c>
      <c r="T164" s="174">
        <f t="shared" si="109"/>
        <v>0</v>
      </c>
      <c r="U164" s="174">
        <f>U169</f>
        <v>60000</v>
      </c>
      <c r="V164" s="174">
        <f t="shared" si="109"/>
        <v>1040000</v>
      </c>
      <c r="W164" s="165">
        <f t="shared" si="106"/>
        <v>5.4545454545454541</v>
      </c>
      <c r="X164" s="40"/>
      <c r="Y164" s="40"/>
      <c r="Z164" s="40"/>
      <c r="AA164" s="40"/>
      <c r="AB164" s="40"/>
      <c r="AC164" s="40"/>
      <c r="AD164" s="40"/>
      <c r="AE164" s="16"/>
      <c r="AF164" s="16"/>
      <c r="AG164" s="16"/>
      <c r="AH164" s="16"/>
      <c r="AI164" s="16"/>
      <c r="AJ164" s="16"/>
    </row>
    <row r="165" spans="1:36" ht="89.25" hidden="1" customHeight="1">
      <c r="A165" s="76"/>
      <c r="B165" s="146"/>
      <c r="C165" s="111"/>
      <c r="D165" s="79"/>
      <c r="E165" s="179"/>
      <c r="F165" s="179">
        <f t="shared" ref="F165:V165" si="110">F166</f>
        <v>0</v>
      </c>
      <c r="G165" s="179">
        <f t="shared" si="110"/>
        <v>0</v>
      </c>
      <c r="H165" s="179">
        <f t="shared" si="110"/>
        <v>0</v>
      </c>
      <c r="I165" s="179">
        <f t="shared" si="110"/>
        <v>0</v>
      </c>
      <c r="J165" s="179">
        <f t="shared" si="110"/>
        <v>0</v>
      </c>
      <c r="K165" s="179">
        <f t="shared" si="110"/>
        <v>0</v>
      </c>
      <c r="L165" s="179">
        <f t="shared" si="110"/>
        <v>0</v>
      </c>
      <c r="M165" s="179">
        <f t="shared" si="110"/>
        <v>0</v>
      </c>
      <c r="N165" s="179">
        <f t="shared" si="110"/>
        <v>0</v>
      </c>
      <c r="O165" s="179">
        <f t="shared" si="110"/>
        <v>0</v>
      </c>
      <c r="P165" s="179">
        <f t="shared" si="110"/>
        <v>0</v>
      </c>
      <c r="Q165" s="179">
        <f t="shared" si="110"/>
        <v>0</v>
      </c>
      <c r="R165" s="179">
        <f t="shared" si="110"/>
        <v>0</v>
      </c>
      <c r="S165" s="179">
        <f t="shared" si="110"/>
        <v>0</v>
      </c>
      <c r="T165" s="179">
        <f t="shared" si="110"/>
        <v>0</v>
      </c>
      <c r="U165" s="179">
        <f t="shared" si="110"/>
        <v>0</v>
      </c>
      <c r="V165" s="179">
        <f t="shared" si="110"/>
        <v>0</v>
      </c>
      <c r="W165" s="165" t="e">
        <f t="shared" si="106"/>
        <v>#DIV/0!</v>
      </c>
      <c r="X165" s="40"/>
      <c r="Y165" s="40"/>
      <c r="Z165" s="40"/>
      <c r="AA165" s="40"/>
      <c r="AB165" s="40"/>
      <c r="AC165" s="40"/>
      <c r="AD165" s="40"/>
      <c r="AE165" s="16"/>
      <c r="AF165" s="16"/>
      <c r="AG165" s="16"/>
      <c r="AH165" s="16"/>
      <c r="AI165" s="16"/>
      <c r="AJ165" s="16"/>
    </row>
    <row r="166" spans="1:36" ht="42.75" hidden="1" customHeight="1">
      <c r="A166" s="135"/>
      <c r="B166" s="160"/>
      <c r="C166" s="116"/>
      <c r="D166" s="161"/>
      <c r="E166" s="185"/>
      <c r="F166" s="186">
        <f>G166+T166</f>
        <v>0</v>
      </c>
      <c r="G166" s="185"/>
      <c r="H166" s="185"/>
      <c r="I166" s="186"/>
      <c r="J166" s="186"/>
      <c r="K166" s="186"/>
      <c r="L166" s="186"/>
      <c r="M166" s="186"/>
      <c r="N166" s="186"/>
      <c r="O166" s="186"/>
      <c r="P166" s="186"/>
      <c r="Q166" s="186"/>
      <c r="R166" s="186"/>
      <c r="S166" s="186"/>
      <c r="T166" s="186">
        <f>H166+I166+J166+K166</f>
        <v>0</v>
      </c>
      <c r="U166" s="183"/>
      <c r="V166" s="185">
        <f>E166-F166</f>
        <v>0</v>
      </c>
      <c r="W166" s="165" t="e">
        <f t="shared" si="106"/>
        <v>#DIV/0!</v>
      </c>
      <c r="X166" s="40"/>
      <c r="Y166" s="40"/>
      <c r="Z166" s="40"/>
      <c r="AA166" s="40"/>
      <c r="AB166" s="40"/>
      <c r="AC166" s="40"/>
      <c r="AD166" s="40"/>
      <c r="AE166" s="16"/>
      <c r="AF166" s="16"/>
      <c r="AG166" s="16"/>
      <c r="AH166" s="16"/>
      <c r="AI166" s="16"/>
      <c r="AJ166" s="16"/>
    </row>
    <row r="167" spans="1:36" ht="63.75" hidden="1" customHeight="1">
      <c r="A167" s="76"/>
      <c r="B167" s="146">
        <v>1115011</v>
      </c>
      <c r="C167" s="85" t="s">
        <v>43</v>
      </c>
      <c r="D167" s="79"/>
      <c r="E167" s="179">
        <f>E168</f>
        <v>0</v>
      </c>
      <c r="F167" s="179">
        <f t="shared" ref="F167:V167" si="111">F168</f>
        <v>0</v>
      </c>
      <c r="G167" s="179">
        <f t="shared" si="111"/>
        <v>0</v>
      </c>
      <c r="H167" s="179">
        <f t="shared" si="111"/>
        <v>0</v>
      </c>
      <c r="I167" s="179">
        <f t="shared" si="111"/>
        <v>0</v>
      </c>
      <c r="J167" s="179">
        <f t="shared" si="111"/>
        <v>0</v>
      </c>
      <c r="K167" s="179">
        <f t="shared" si="111"/>
        <v>0</v>
      </c>
      <c r="L167" s="179">
        <f t="shared" si="111"/>
        <v>0</v>
      </c>
      <c r="M167" s="179">
        <f t="shared" si="111"/>
        <v>0</v>
      </c>
      <c r="N167" s="179">
        <f t="shared" si="111"/>
        <v>0</v>
      </c>
      <c r="O167" s="179">
        <f t="shared" si="111"/>
        <v>0</v>
      </c>
      <c r="P167" s="179">
        <f t="shared" si="111"/>
        <v>0</v>
      </c>
      <c r="Q167" s="179">
        <f t="shared" si="111"/>
        <v>0</v>
      </c>
      <c r="R167" s="179">
        <f t="shared" si="111"/>
        <v>0</v>
      </c>
      <c r="S167" s="179">
        <f t="shared" si="111"/>
        <v>0</v>
      </c>
      <c r="T167" s="179">
        <f t="shared" si="111"/>
        <v>0</v>
      </c>
      <c r="U167" s="179">
        <f t="shared" si="111"/>
        <v>48000</v>
      </c>
      <c r="V167" s="179">
        <f t="shared" si="111"/>
        <v>0</v>
      </c>
      <c r="W167" s="165" t="e">
        <f t="shared" si="106"/>
        <v>#DIV/0!</v>
      </c>
      <c r="X167" s="40"/>
      <c r="Y167" s="40"/>
      <c r="Z167" s="40"/>
      <c r="AA167" s="40"/>
      <c r="AB167" s="40"/>
      <c r="AC167" s="40"/>
      <c r="AD167" s="40"/>
      <c r="AE167" s="16"/>
      <c r="AF167" s="16"/>
      <c r="AG167" s="16"/>
      <c r="AH167" s="16"/>
      <c r="AI167" s="16"/>
      <c r="AJ167" s="16"/>
    </row>
    <row r="168" spans="1:36" ht="43.5" hidden="1" customHeight="1">
      <c r="A168" s="135"/>
      <c r="B168" s="147">
        <v>3110</v>
      </c>
      <c r="C168" s="19" t="s">
        <v>1</v>
      </c>
      <c r="D168" s="216"/>
      <c r="E168" s="185"/>
      <c r="F168" s="185">
        <f>G168+T168</f>
        <v>0</v>
      </c>
      <c r="G168" s="185"/>
      <c r="H168" s="185"/>
      <c r="I168" s="186"/>
      <c r="J168" s="186"/>
      <c r="K168" s="186"/>
      <c r="L168" s="186"/>
      <c r="M168" s="186"/>
      <c r="N168" s="186"/>
      <c r="O168" s="186"/>
      <c r="P168" s="186"/>
      <c r="Q168" s="186"/>
      <c r="R168" s="186"/>
      <c r="S168" s="186"/>
      <c r="T168" s="186">
        <f>H168+I168+J168+K168+L168+M168+N168+O168</f>
        <v>0</v>
      </c>
      <c r="U168" s="185">
        <v>48000</v>
      </c>
      <c r="V168" s="185">
        <f>E168-F168</f>
        <v>0</v>
      </c>
      <c r="W168" s="165" t="e">
        <f t="shared" si="106"/>
        <v>#DIV/0!</v>
      </c>
      <c r="X168" s="40"/>
      <c r="Y168" s="40"/>
      <c r="Z168" s="40"/>
      <c r="AA168" s="40"/>
      <c r="AB168" s="40"/>
      <c r="AC168" s="40"/>
      <c r="AD168" s="40"/>
      <c r="AE168" s="16"/>
      <c r="AF168" s="16"/>
      <c r="AG168" s="16"/>
      <c r="AH168" s="16"/>
      <c r="AI168" s="16"/>
      <c r="AJ168" s="16"/>
    </row>
    <row r="169" spans="1:36" ht="144.75" customHeight="1">
      <c r="A169" s="76">
        <v>85</v>
      </c>
      <c r="B169" s="332" t="s">
        <v>37</v>
      </c>
      <c r="C169" s="85" t="s">
        <v>38</v>
      </c>
      <c r="D169" s="233"/>
      <c r="E169" s="179">
        <f>E171+E172+E173+E174+E175+E176+E177+E170</f>
        <v>1100000</v>
      </c>
      <c r="F169" s="179">
        <f t="shared" ref="F169:V169" si="112">F171+F172+F173+F174+F175+F176+F177+F170</f>
        <v>60000</v>
      </c>
      <c r="G169" s="179">
        <f t="shared" si="112"/>
        <v>60000</v>
      </c>
      <c r="H169" s="179">
        <f t="shared" si="112"/>
        <v>0</v>
      </c>
      <c r="I169" s="179">
        <f t="shared" si="112"/>
        <v>0</v>
      </c>
      <c r="J169" s="179">
        <f t="shared" si="112"/>
        <v>0</v>
      </c>
      <c r="K169" s="179">
        <f t="shared" si="112"/>
        <v>0</v>
      </c>
      <c r="L169" s="179">
        <f t="shared" si="112"/>
        <v>0</v>
      </c>
      <c r="M169" s="179">
        <f t="shared" si="112"/>
        <v>0</v>
      </c>
      <c r="N169" s="179">
        <f t="shared" si="112"/>
        <v>0</v>
      </c>
      <c r="O169" s="179">
        <f t="shared" si="112"/>
        <v>0</v>
      </c>
      <c r="P169" s="179">
        <f t="shared" si="112"/>
        <v>0</v>
      </c>
      <c r="Q169" s="179">
        <f t="shared" si="112"/>
        <v>0</v>
      </c>
      <c r="R169" s="179">
        <f t="shared" si="112"/>
        <v>0</v>
      </c>
      <c r="S169" s="179">
        <f t="shared" si="112"/>
        <v>0</v>
      </c>
      <c r="T169" s="179">
        <f t="shared" si="112"/>
        <v>0</v>
      </c>
      <c r="U169" s="179">
        <f t="shared" si="112"/>
        <v>60000</v>
      </c>
      <c r="V169" s="179">
        <f t="shared" si="112"/>
        <v>1040000</v>
      </c>
      <c r="W169" s="165">
        <f t="shared" si="106"/>
        <v>5.4545454545454541</v>
      </c>
      <c r="X169" s="40"/>
      <c r="Y169" s="40"/>
      <c r="Z169" s="40"/>
      <c r="AA169" s="40"/>
      <c r="AB169" s="40"/>
      <c r="AC169" s="40"/>
      <c r="AD169" s="40"/>
      <c r="AE169" s="16"/>
      <c r="AF169" s="16"/>
      <c r="AG169" s="16"/>
      <c r="AH169" s="16"/>
      <c r="AI169" s="16"/>
      <c r="AJ169" s="16"/>
    </row>
    <row r="170" spans="1:36" ht="53.25" customHeight="1">
      <c r="A170" s="135">
        <v>86</v>
      </c>
      <c r="B170" s="138" t="s">
        <v>6</v>
      </c>
      <c r="C170" s="366" t="s">
        <v>0</v>
      </c>
      <c r="D170" s="220" t="s">
        <v>89</v>
      </c>
      <c r="E170" s="185">
        <v>600000</v>
      </c>
      <c r="F170" s="166">
        <f>G170+T170</f>
        <v>60000</v>
      </c>
      <c r="G170" s="185">
        <v>60000</v>
      </c>
      <c r="H170" s="185"/>
      <c r="I170" s="186"/>
      <c r="J170" s="186"/>
      <c r="K170" s="186"/>
      <c r="L170" s="186"/>
      <c r="M170" s="186"/>
      <c r="N170" s="186"/>
      <c r="O170" s="186"/>
      <c r="P170" s="186"/>
      <c r="Q170" s="186"/>
      <c r="R170" s="186"/>
      <c r="S170" s="186"/>
      <c r="T170" s="172">
        <f>H170+I170+J170+K170+L170+M170+N170+O170</f>
        <v>0</v>
      </c>
      <c r="U170" s="185">
        <v>60000</v>
      </c>
      <c r="V170" s="165">
        <f t="shared" ref="V170:V177" si="113">E170-F170</f>
        <v>540000</v>
      </c>
      <c r="W170" s="165">
        <f t="shared" si="106"/>
        <v>10</v>
      </c>
      <c r="X170" s="40"/>
      <c r="Y170" s="40"/>
      <c r="Z170" s="40"/>
      <c r="AA170" s="40"/>
      <c r="AB170" s="40"/>
      <c r="AC170" s="40"/>
      <c r="AD170" s="40"/>
      <c r="AE170" s="16"/>
      <c r="AF170" s="16"/>
      <c r="AG170" s="16"/>
      <c r="AH170" s="16"/>
      <c r="AI170" s="16"/>
      <c r="AJ170" s="16"/>
    </row>
    <row r="171" spans="1:36" ht="60.75" customHeight="1">
      <c r="A171" s="18">
        <v>87</v>
      </c>
      <c r="B171" s="20">
        <v>3132</v>
      </c>
      <c r="C171" s="366" t="s">
        <v>0</v>
      </c>
      <c r="D171" s="220" t="s">
        <v>141</v>
      </c>
      <c r="E171" s="180">
        <v>500000</v>
      </c>
      <c r="F171" s="166">
        <f>G171+T171</f>
        <v>0</v>
      </c>
      <c r="G171" s="185">
        <v>0</v>
      </c>
      <c r="H171" s="184"/>
      <c r="I171" s="184"/>
      <c r="J171" s="184"/>
      <c r="K171" s="184"/>
      <c r="L171" s="172"/>
      <c r="M171" s="165"/>
      <c r="N171" s="165"/>
      <c r="O171" s="165"/>
      <c r="P171" s="165"/>
      <c r="Q171" s="165"/>
      <c r="R171" s="165"/>
      <c r="S171" s="165"/>
      <c r="T171" s="172">
        <f>H171+I171+J171+K171+L171+M171+N171+O171</f>
        <v>0</v>
      </c>
      <c r="U171" s="163">
        <v>0</v>
      </c>
      <c r="V171" s="165">
        <f t="shared" si="113"/>
        <v>500000</v>
      </c>
      <c r="W171" s="165">
        <f t="shared" si="106"/>
        <v>0</v>
      </c>
      <c r="X171" s="40"/>
      <c r="Y171" s="40"/>
      <c r="Z171" s="40"/>
      <c r="AA171" s="40"/>
      <c r="AB171" s="40"/>
      <c r="AC171" s="40"/>
      <c r="AD171" s="40"/>
      <c r="AE171" s="16"/>
      <c r="AF171" s="16"/>
      <c r="AG171" s="16"/>
      <c r="AH171" s="16"/>
      <c r="AI171" s="16"/>
      <c r="AJ171" s="16"/>
    </row>
    <row r="172" spans="1:36" ht="50.25" hidden="1" customHeight="1">
      <c r="A172" s="18"/>
      <c r="B172" s="20">
        <v>3132</v>
      </c>
      <c r="C172" s="257" t="s">
        <v>0</v>
      </c>
      <c r="D172" s="220"/>
      <c r="E172" s="180"/>
      <c r="F172" s="166">
        <f t="shared" ref="F172:F177" si="114">G172+T172</f>
        <v>0</v>
      </c>
      <c r="G172" s="166"/>
      <c r="H172" s="184"/>
      <c r="I172" s="184"/>
      <c r="J172" s="184"/>
      <c r="K172" s="184"/>
      <c r="L172" s="172"/>
      <c r="M172" s="165"/>
      <c r="N172" s="165"/>
      <c r="O172" s="165"/>
      <c r="P172" s="165"/>
      <c r="Q172" s="165"/>
      <c r="R172" s="165"/>
      <c r="S172" s="165"/>
      <c r="T172" s="172">
        <f t="shared" ref="T172:T177" si="115">H172+I172+J172+K172+L172+M172+N172+O172</f>
        <v>0</v>
      </c>
      <c r="U172" s="163"/>
      <c r="V172" s="165">
        <f t="shared" si="113"/>
        <v>0</v>
      </c>
      <c r="W172" s="165" t="e">
        <f t="shared" si="106"/>
        <v>#DIV/0!</v>
      </c>
      <c r="X172" s="40"/>
      <c r="Y172" s="40"/>
      <c r="Z172" s="40"/>
      <c r="AA172" s="40"/>
      <c r="AB172" s="40"/>
      <c r="AC172" s="40"/>
      <c r="AD172" s="40"/>
      <c r="AE172" s="16"/>
      <c r="AF172" s="16"/>
      <c r="AG172" s="16"/>
      <c r="AH172" s="16"/>
      <c r="AI172" s="16"/>
      <c r="AJ172" s="16"/>
    </row>
    <row r="173" spans="1:36" ht="45" hidden="1" customHeight="1">
      <c r="A173" s="18"/>
      <c r="B173" s="20"/>
      <c r="C173" s="116"/>
      <c r="D173" s="231"/>
      <c r="E173" s="180"/>
      <c r="F173" s="166">
        <f t="shared" si="114"/>
        <v>0</v>
      </c>
      <c r="G173" s="166"/>
      <c r="H173" s="184"/>
      <c r="I173" s="184"/>
      <c r="J173" s="184"/>
      <c r="K173" s="184"/>
      <c r="L173" s="172"/>
      <c r="M173" s="165"/>
      <c r="N173" s="165"/>
      <c r="O173" s="165"/>
      <c r="P173" s="165"/>
      <c r="Q173" s="165"/>
      <c r="R173" s="165"/>
      <c r="S173" s="165"/>
      <c r="T173" s="172">
        <f t="shared" si="115"/>
        <v>0</v>
      </c>
      <c r="U173" s="163"/>
      <c r="V173" s="165">
        <f t="shared" si="113"/>
        <v>0</v>
      </c>
      <c r="W173" s="165" t="e">
        <f t="shared" si="106"/>
        <v>#DIV/0!</v>
      </c>
      <c r="X173" s="40"/>
      <c r="Y173" s="40"/>
      <c r="Z173" s="40"/>
      <c r="AA173" s="40"/>
      <c r="AB173" s="40"/>
      <c r="AC173" s="40"/>
      <c r="AD173" s="40"/>
      <c r="AE173" s="16"/>
      <c r="AF173" s="16"/>
      <c r="AG173" s="16"/>
      <c r="AH173" s="16"/>
      <c r="AI173" s="16"/>
      <c r="AJ173" s="16"/>
    </row>
    <row r="174" spans="1:36" ht="57.75" hidden="1" customHeight="1">
      <c r="A174" s="18"/>
      <c r="B174" s="20"/>
      <c r="C174" s="116"/>
      <c r="D174" s="231"/>
      <c r="E174" s="180"/>
      <c r="F174" s="166">
        <f t="shared" si="114"/>
        <v>0</v>
      </c>
      <c r="G174" s="166"/>
      <c r="H174" s="184"/>
      <c r="I174" s="184"/>
      <c r="J174" s="184"/>
      <c r="K174" s="184"/>
      <c r="L174" s="172"/>
      <c r="M174" s="165"/>
      <c r="N174" s="165"/>
      <c r="O174" s="165"/>
      <c r="P174" s="165"/>
      <c r="Q174" s="165"/>
      <c r="R174" s="165"/>
      <c r="S174" s="165"/>
      <c r="T174" s="172">
        <f t="shared" si="115"/>
        <v>0</v>
      </c>
      <c r="U174" s="163"/>
      <c r="V174" s="165">
        <f t="shared" si="113"/>
        <v>0</v>
      </c>
      <c r="W174" s="165" t="e">
        <f t="shared" si="106"/>
        <v>#DIV/0!</v>
      </c>
      <c r="X174" s="40"/>
      <c r="Y174" s="40"/>
      <c r="Z174" s="40"/>
      <c r="AA174" s="40"/>
      <c r="AB174" s="40"/>
      <c r="AC174" s="40"/>
      <c r="AD174" s="40"/>
      <c r="AE174" s="16"/>
      <c r="AF174" s="16"/>
      <c r="AG174" s="16"/>
      <c r="AH174" s="16"/>
      <c r="AI174" s="16"/>
      <c r="AJ174" s="16"/>
    </row>
    <row r="175" spans="1:36" ht="57" hidden="1" customHeight="1">
      <c r="A175" s="18"/>
      <c r="B175" s="20"/>
      <c r="C175" s="116"/>
      <c r="D175" s="231"/>
      <c r="E175" s="180"/>
      <c r="F175" s="166">
        <f t="shared" si="114"/>
        <v>0</v>
      </c>
      <c r="G175" s="166"/>
      <c r="H175" s="184"/>
      <c r="I175" s="184"/>
      <c r="J175" s="184"/>
      <c r="K175" s="184"/>
      <c r="L175" s="172"/>
      <c r="M175" s="165"/>
      <c r="N175" s="165"/>
      <c r="O175" s="165"/>
      <c r="P175" s="165"/>
      <c r="Q175" s="165"/>
      <c r="R175" s="165"/>
      <c r="S175" s="165"/>
      <c r="T175" s="172">
        <f t="shared" si="115"/>
        <v>0</v>
      </c>
      <c r="U175" s="163"/>
      <c r="V175" s="165">
        <f t="shared" si="113"/>
        <v>0</v>
      </c>
      <c r="W175" s="165" t="e">
        <f t="shared" si="106"/>
        <v>#DIV/0!</v>
      </c>
      <c r="X175" s="40"/>
      <c r="Y175" s="40"/>
      <c r="Z175" s="40"/>
      <c r="AA175" s="40"/>
      <c r="AB175" s="40"/>
      <c r="AC175" s="40"/>
      <c r="AD175" s="40"/>
      <c r="AE175" s="16"/>
      <c r="AF175" s="16"/>
      <c r="AG175" s="16"/>
      <c r="AH175" s="16"/>
      <c r="AI175" s="16"/>
      <c r="AJ175" s="16"/>
    </row>
    <row r="176" spans="1:36" ht="51.75" hidden="1" customHeight="1">
      <c r="A176" s="18"/>
      <c r="B176" s="20"/>
      <c r="C176" s="116"/>
      <c r="D176" s="220"/>
      <c r="E176" s="180"/>
      <c r="F176" s="166">
        <f t="shared" si="114"/>
        <v>0</v>
      </c>
      <c r="G176" s="166"/>
      <c r="H176" s="184"/>
      <c r="I176" s="184"/>
      <c r="J176" s="184"/>
      <c r="K176" s="184"/>
      <c r="L176" s="172"/>
      <c r="M176" s="165"/>
      <c r="N176" s="165"/>
      <c r="O176" s="165"/>
      <c r="P176" s="165"/>
      <c r="Q176" s="165"/>
      <c r="R176" s="165"/>
      <c r="S176" s="165"/>
      <c r="T176" s="172">
        <f t="shared" si="115"/>
        <v>0</v>
      </c>
      <c r="U176" s="163"/>
      <c r="V176" s="165">
        <f t="shared" si="113"/>
        <v>0</v>
      </c>
      <c r="W176" s="165" t="e">
        <f t="shared" si="106"/>
        <v>#DIV/0!</v>
      </c>
      <c r="X176" s="40"/>
      <c r="Y176" s="40"/>
      <c r="Z176" s="40"/>
      <c r="AA176" s="40"/>
      <c r="AB176" s="40"/>
      <c r="AC176" s="40"/>
      <c r="AD176" s="40"/>
      <c r="AE176" s="16"/>
      <c r="AF176" s="16"/>
      <c r="AG176" s="16"/>
      <c r="AH176" s="16"/>
      <c r="AI176" s="16"/>
      <c r="AJ176" s="16"/>
    </row>
    <row r="177" spans="1:36" ht="84.75" hidden="1" customHeight="1">
      <c r="A177" s="18"/>
      <c r="B177" s="20"/>
      <c r="C177" s="116"/>
      <c r="D177" s="220"/>
      <c r="E177" s="180"/>
      <c r="F177" s="166">
        <f t="shared" si="114"/>
        <v>0</v>
      </c>
      <c r="G177" s="166"/>
      <c r="H177" s="184"/>
      <c r="I177" s="184"/>
      <c r="J177" s="184"/>
      <c r="K177" s="184"/>
      <c r="L177" s="172"/>
      <c r="M177" s="165"/>
      <c r="N177" s="165"/>
      <c r="O177" s="165"/>
      <c r="P177" s="165"/>
      <c r="Q177" s="165"/>
      <c r="R177" s="165"/>
      <c r="S177" s="165"/>
      <c r="T177" s="172">
        <f t="shared" si="115"/>
        <v>0</v>
      </c>
      <c r="U177" s="163"/>
      <c r="V177" s="165">
        <f t="shared" si="113"/>
        <v>0</v>
      </c>
      <c r="W177" s="165" t="e">
        <f t="shared" si="106"/>
        <v>#DIV/0!</v>
      </c>
      <c r="X177" s="40"/>
      <c r="Y177" s="40"/>
      <c r="Z177" s="40"/>
      <c r="AA177" s="40"/>
      <c r="AB177" s="40"/>
      <c r="AC177" s="40"/>
      <c r="AD177" s="40"/>
      <c r="AE177" s="16"/>
      <c r="AF177" s="16"/>
      <c r="AG177" s="16"/>
      <c r="AH177" s="16"/>
      <c r="AI177" s="16"/>
      <c r="AJ177" s="16"/>
    </row>
    <row r="178" spans="1:36" ht="42" hidden="1" customHeight="1">
      <c r="A178" s="76"/>
      <c r="B178" s="84">
        <v>1117520</v>
      </c>
      <c r="C178" s="214" t="s">
        <v>56</v>
      </c>
      <c r="D178" s="215"/>
      <c r="E178" s="179">
        <f>E179</f>
        <v>0</v>
      </c>
      <c r="F178" s="179">
        <f t="shared" ref="F178:V178" si="116">F179</f>
        <v>0</v>
      </c>
      <c r="G178" s="179">
        <f t="shared" si="116"/>
        <v>0</v>
      </c>
      <c r="H178" s="179">
        <f t="shared" si="116"/>
        <v>0</v>
      </c>
      <c r="I178" s="179">
        <f t="shared" si="116"/>
        <v>0</v>
      </c>
      <c r="J178" s="179">
        <f t="shared" si="116"/>
        <v>0</v>
      </c>
      <c r="K178" s="179">
        <f t="shared" si="116"/>
        <v>0</v>
      </c>
      <c r="L178" s="179">
        <f t="shared" si="116"/>
        <v>0</v>
      </c>
      <c r="M178" s="179">
        <f t="shared" si="116"/>
        <v>0</v>
      </c>
      <c r="N178" s="179">
        <f t="shared" si="116"/>
        <v>0</v>
      </c>
      <c r="O178" s="179">
        <f t="shared" si="116"/>
        <v>0</v>
      </c>
      <c r="P178" s="179">
        <f t="shared" si="116"/>
        <v>0</v>
      </c>
      <c r="Q178" s="179">
        <f t="shared" si="116"/>
        <v>0</v>
      </c>
      <c r="R178" s="179">
        <f t="shared" si="116"/>
        <v>0</v>
      </c>
      <c r="S178" s="179">
        <f t="shared" si="116"/>
        <v>0</v>
      </c>
      <c r="T178" s="179">
        <f t="shared" si="116"/>
        <v>0</v>
      </c>
      <c r="U178" s="179">
        <f t="shared" si="116"/>
        <v>0</v>
      </c>
      <c r="V178" s="179">
        <f t="shared" si="116"/>
        <v>0</v>
      </c>
      <c r="W178" s="165" t="e">
        <f t="shared" si="106"/>
        <v>#DIV/0!</v>
      </c>
      <c r="X178" s="40"/>
      <c r="Y178" s="40"/>
      <c r="Z178" s="40"/>
      <c r="AA178" s="40"/>
      <c r="AB178" s="40"/>
      <c r="AC178" s="40"/>
      <c r="AD178" s="40"/>
      <c r="AE178" s="16"/>
      <c r="AF178" s="16"/>
      <c r="AG178" s="16"/>
      <c r="AH178" s="16"/>
      <c r="AI178" s="16"/>
      <c r="AJ178" s="16"/>
    </row>
    <row r="179" spans="1:36" ht="64.5" hidden="1" customHeight="1">
      <c r="A179" s="18"/>
      <c r="B179" s="20">
        <v>3110</v>
      </c>
      <c r="C179" s="210"/>
      <c r="D179" s="209"/>
      <c r="E179" s="180"/>
      <c r="F179" s="166">
        <f>G179+T179</f>
        <v>0</v>
      </c>
      <c r="G179" s="166"/>
      <c r="H179" s="184"/>
      <c r="I179" s="184"/>
      <c r="J179" s="184"/>
      <c r="K179" s="184"/>
      <c r="L179" s="172"/>
      <c r="M179" s="165"/>
      <c r="N179" s="165"/>
      <c r="O179" s="165"/>
      <c r="P179" s="165"/>
      <c r="Q179" s="165"/>
      <c r="R179" s="165"/>
      <c r="S179" s="165"/>
      <c r="T179" s="172">
        <f>H179+I179+J179</f>
        <v>0</v>
      </c>
      <c r="U179" s="163"/>
      <c r="V179" s="165">
        <f>E179-F179</f>
        <v>0</v>
      </c>
      <c r="W179" s="165" t="e">
        <f t="shared" si="106"/>
        <v>#DIV/0!</v>
      </c>
      <c r="X179" s="40"/>
      <c r="Y179" s="40"/>
      <c r="Z179" s="40"/>
      <c r="AA179" s="40"/>
      <c r="AB179" s="40"/>
      <c r="AC179" s="40"/>
      <c r="AD179" s="40"/>
      <c r="AE179" s="16"/>
      <c r="AF179" s="16"/>
      <c r="AG179" s="16"/>
      <c r="AH179" s="16"/>
      <c r="AI179" s="16"/>
      <c r="AJ179" s="16"/>
    </row>
    <row r="180" spans="1:36" ht="161.25" customHeight="1">
      <c r="A180" s="123">
        <v>88</v>
      </c>
      <c r="B180" s="373" t="s">
        <v>13</v>
      </c>
      <c r="C180" s="299" t="s">
        <v>90</v>
      </c>
      <c r="D180" s="128"/>
      <c r="E180" s="174">
        <f>E199+E202+E205+E208+E212+E223+E225+E234+E248+E257+E187+E183+E185+E181+E259</f>
        <v>50334750</v>
      </c>
      <c r="F180" s="174">
        <f t="shared" ref="F180:V180" si="117">F199+F202+F205+F208+F212+F223+F225+F234+F248+F257+F187+F183+F185+F181+F259</f>
        <v>1350913.38</v>
      </c>
      <c r="G180" s="174">
        <f t="shared" si="117"/>
        <v>1350913.38</v>
      </c>
      <c r="H180" s="174">
        <f t="shared" si="117"/>
        <v>0</v>
      </c>
      <c r="I180" s="174">
        <f t="shared" si="117"/>
        <v>0</v>
      </c>
      <c r="J180" s="174">
        <f t="shared" si="117"/>
        <v>0</v>
      </c>
      <c r="K180" s="174">
        <f t="shared" si="117"/>
        <v>0</v>
      </c>
      <c r="L180" s="174">
        <f t="shared" si="117"/>
        <v>0</v>
      </c>
      <c r="M180" s="174">
        <f t="shared" si="117"/>
        <v>0</v>
      </c>
      <c r="N180" s="174">
        <f t="shared" si="117"/>
        <v>0</v>
      </c>
      <c r="O180" s="174">
        <f t="shared" si="117"/>
        <v>0</v>
      </c>
      <c r="P180" s="174">
        <f t="shared" si="117"/>
        <v>0</v>
      </c>
      <c r="Q180" s="174">
        <f t="shared" si="117"/>
        <v>0</v>
      </c>
      <c r="R180" s="174">
        <f t="shared" si="117"/>
        <v>0</v>
      </c>
      <c r="S180" s="174">
        <f t="shared" si="117"/>
        <v>0</v>
      </c>
      <c r="T180" s="174">
        <f t="shared" si="117"/>
        <v>0</v>
      </c>
      <c r="U180" s="174">
        <f>U181+U183+U185+U187+U199+U212+U225+U257+U259</f>
        <v>1350913.38</v>
      </c>
      <c r="V180" s="174">
        <f t="shared" si="117"/>
        <v>48983836.620000005</v>
      </c>
      <c r="W180" s="165">
        <f t="shared" si="106"/>
        <v>2.6838583284907545</v>
      </c>
      <c r="X180" s="40"/>
      <c r="Y180" s="40"/>
      <c r="Z180" s="40"/>
      <c r="AA180" s="40"/>
      <c r="AB180" s="40"/>
      <c r="AC180" s="40"/>
      <c r="AD180" s="40"/>
      <c r="AE180" s="16"/>
      <c r="AF180" s="16"/>
      <c r="AG180" s="16"/>
      <c r="AH180" s="16"/>
      <c r="AI180" s="16"/>
      <c r="AJ180" s="16"/>
    </row>
    <row r="181" spans="1:36" ht="108.75" customHeight="1">
      <c r="A181" s="76">
        <v>89</v>
      </c>
      <c r="B181" s="240" t="s">
        <v>202</v>
      </c>
      <c r="C181" s="121" t="s">
        <v>200</v>
      </c>
      <c r="D181" s="253"/>
      <c r="E181" s="179">
        <f>E182</f>
        <v>3273140</v>
      </c>
      <c r="F181" s="179">
        <f t="shared" ref="F181:V181" si="118">F182</f>
        <v>0</v>
      </c>
      <c r="G181" s="179">
        <f t="shared" si="118"/>
        <v>0</v>
      </c>
      <c r="H181" s="179">
        <f t="shared" si="118"/>
        <v>0</v>
      </c>
      <c r="I181" s="179">
        <f t="shared" si="118"/>
        <v>0</v>
      </c>
      <c r="J181" s="179">
        <f t="shared" si="118"/>
        <v>0</v>
      </c>
      <c r="K181" s="179">
        <f t="shared" si="118"/>
        <v>0</v>
      </c>
      <c r="L181" s="179">
        <f t="shared" si="118"/>
        <v>0</v>
      </c>
      <c r="M181" s="179">
        <f t="shared" si="118"/>
        <v>0</v>
      </c>
      <c r="N181" s="179">
        <f t="shared" si="118"/>
        <v>0</v>
      </c>
      <c r="O181" s="179">
        <f t="shared" si="118"/>
        <v>0</v>
      </c>
      <c r="P181" s="179">
        <f t="shared" si="118"/>
        <v>0</v>
      </c>
      <c r="Q181" s="179">
        <f t="shared" si="118"/>
        <v>0</v>
      </c>
      <c r="R181" s="179">
        <f t="shared" si="118"/>
        <v>0</v>
      </c>
      <c r="S181" s="179">
        <f t="shared" si="118"/>
        <v>0</v>
      </c>
      <c r="T181" s="179">
        <f t="shared" si="118"/>
        <v>0</v>
      </c>
      <c r="U181" s="179">
        <f t="shared" si="118"/>
        <v>0</v>
      </c>
      <c r="V181" s="179">
        <f t="shared" si="118"/>
        <v>3273140</v>
      </c>
      <c r="W181" s="165">
        <f t="shared" si="106"/>
        <v>0</v>
      </c>
      <c r="X181" s="40"/>
      <c r="Y181" s="40"/>
      <c r="Z181" s="40"/>
      <c r="AA181" s="40"/>
      <c r="AB181" s="40"/>
      <c r="AC181" s="40"/>
      <c r="AD181" s="40"/>
      <c r="AE181" s="16"/>
      <c r="AF181" s="16"/>
      <c r="AG181" s="16"/>
      <c r="AH181" s="16"/>
      <c r="AI181" s="16"/>
      <c r="AJ181" s="16"/>
    </row>
    <row r="182" spans="1:36" ht="140.25" customHeight="1">
      <c r="A182" s="135">
        <v>90</v>
      </c>
      <c r="B182" s="241" t="s">
        <v>40</v>
      </c>
      <c r="C182" s="136" t="s">
        <v>41</v>
      </c>
      <c r="D182" s="117" t="s">
        <v>201</v>
      </c>
      <c r="E182" s="185">
        <v>3273140</v>
      </c>
      <c r="F182" s="185">
        <f>G182+T182</f>
        <v>0</v>
      </c>
      <c r="G182" s="185">
        <v>0</v>
      </c>
      <c r="H182" s="186"/>
      <c r="I182" s="186"/>
      <c r="J182" s="186"/>
      <c r="K182" s="186"/>
      <c r="L182" s="186"/>
      <c r="M182" s="186"/>
      <c r="N182" s="186"/>
      <c r="O182" s="186"/>
      <c r="P182" s="186"/>
      <c r="Q182" s="186"/>
      <c r="R182" s="186"/>
      <c r="S182" s="186"/>
      <c r="T182" s="186">
        <f>H182+I182+J182</f>
        <v>0</v>
      </c>
      <c r="U182" s="185">
        <v>0</v>
      </c>
      <c r="V182" s="185">
        <f>E182-F182</f>
        <v>3273140</v>
      </c>
      <c r="W182" s="165">
        <f t="shared" si="106"/>
        <v>0</v>
      </c>
      <c r="X182" s="40"/>
      <c r="Y182" s="40"/>
      <c r="Z182" s="40"/>
      <c r="AA182" s="40"/>
      <c r="AB182" s="40"/>
      <c r="AC182" s="40"/>
      <c r="AD182" s="40"/>
      <c r="AE182" s="16"/>
      <c r="AF182" s="16"/>
      <c r="AG182" s="16"/>
      <c r="AH182" s="16"/>
      <c r="AI182" s="16"/>
      <c r="AJ182" s="16"/>
    </row>
    <row r="183" spans="1:36" ht="82.5" customHeight="1">
      <c r="A183" s="76">
        <v>91</v>
      </c>
      <c r="B183" s="240" t="s">
        <v>198</v>
      </c>
      <c r="C183" s="384" t="s">
        <v>194</v>
      </c>
      <c r="D183" s="280"/>
      <c r="E183" s="179">
        <f>E184</f>
        <v>278500</v>
      </c>
      <c r="F183" s="179">
        <f t="shared" ref="F183:V183" si="119">F184</f>
        <v>0</v>
      </c>
      <c r="G183" s="179">
        <f t="shared" si="119"/>
        <v>0</v>
      </c>
      <c r="H183" s="179">
        <f t="shared" si="119"/>
        <v>0</v>
      </c>
      <c r="I183" s="179">
        <f t="shared" si="119"/>
        <v>0</v>
      </c>
      <c r="J183" s="179">
        <f t="shared" si="119"/>
        <v>0</v>
      </c>
      <c r="K183" s="179">
        <f t="shared" si="119"/>
        <v>0</v>
      </c>
      <c r="L183" s="179">
        <f t="shared" si="119"/>
        <v>0</v>
      </c>
      <c r="M183" s="179">
        <f t="shared" si="119"/>
        <v>0</v>
      </c>
      <c r="N183" s="179">
        <f t="shared" si="119"/>
        <v>0</v>
      </c>
      <c r="O183" s="179">
        <f t="shared" si="119"/>
        <v>0</v>
      </c>
      <c r="P183" s="179">
        <f t="shared" si="119"/>
        <v>0</v>
      </c>
      <c r="Q183" s="179">
        <f t="shared" si="119"/>
        <v>0</v>
      </c>
      <c r="R183" s="179">
        <f t="shared" si="119"/>
        <v>0</v>
      </c>
      <c r="S183" s="179">
        <f t="shared" si="119"/>
        <v>0</v>
      </c>
      <c r="T183" s="179">
        <f t="shared" si="119"/>
        <v>0</v>
      </c>
      <c r="U183" s="179">
        <f t="shared" si="119"/>
        <v>0</v>
      </c>
      <c r="V183" s="179">
        <f t="shared" si="119"/>
        <v>278500</v>
      </c>
      <c r="W183" s="165">
        <f t="shared" si="106"/>
        <v>0</v>
      </c>
      <c r="X183" s="40"/>
      <c r="Y183" s="40"/>
      <c r="Z183" s="40"/>
      <c r="AA183" s="40"/>
      <c r="AB183" s="40"/>
      <c r="AC183" s="40"/>
      <c r="AD183" s="40"/>
      <c r="AE183" s="16"/>
      <c r="AF183" s="16"/>
      <c r="AG183" s="16"/>
      <c r="AH183" s="16"/>
      <c r="AI183" s="16"/>
      <c r="AJ183" s="16"/>
    </row>
    <row r="184" spans="1:36" ht="114" customHeight="1">
      <c r="A184" s="135">
        <v>92</v>
      </c>
      <c r="B184" s="241" t="s">
        <v>12</v>
      </c>
      <c r="C184" s="116" t="s">
        <v>34</v>
      </c>
      <c r="D184" s="385" t="s">
        <v>195</v>
      </c>
      <c r="E184" s="185">
        <v>278500</v>
      </c>
      <c r="F184" s="185">
        <f>G184+T184</f>
        <v>0</v>
      </c>
      <c r="G184" s="186"/>
      <c r="H184" s="186"/>
      <c r="I184" s="186"/>
      <c r="J184" s="186"/>
      <c r="K184" s="186"/>
      <c r="L184" s="186"/>
      <c r="M184" s="186"/>
      <c r="N184" s="186"/>
      <c r="O184" s="186"/>
      <c r="P184" s="186"/>
      <c r="Q184" s="186"/>
      <c r="R184" s="186"/>
      <c r="S184" s="186"/>
      <c r="T184" s="185">
        <f>H184+I184+J184</f>
        <v>0</v>
      </c>
      <c r="U184" s="185">
        <v>0</v>
      </c>
      <c r="V184" s="185">
        <f>E184-F184</f>
        <v>278500</v>
      </c>
      <c r="W184" s="165">
        <f t="shared" si="106"/>
        <v>0</v>
      </c>
      <c r="X184" s="40"/>
      <c r="Y184" s="40"/>
      <c r="Z184" s="40"/>
      <c r="AA184" s="40"/>
      <c r="AB184" s="40"/>
      <c r="AC184" s="40"/>
      <c r="AD184" s="40"/>
      <c r="AE184" s="16"/>
      <c r="AF184" s="16"/>
      <c r="AG184" s="16"/>
      <c r="AH184" s="16"/>
      <c r="AI184" s="16"/>
      <c r="AJ184" s="16"/>
    </row>
    <row r="185" spans="1:36" ht="78.75" customHeight="1">
      <c r="A185" s="76">
        <v>93</v>
      </c>
      <c r="B185" s="240" t="s">
        <v>199</v>
      </c>
      <c r="C185" s="85" t="s">
        <v>196</v>
      </c>
      <c r="D185" s="383"/>
      <c r="E185" s="179">
        <f>E186</f>
        <v>6200000</v>
      </c>
      <c r="F185" s="179">
        <f t="shared" ref="F185:V185" si="120">F186</f>
        <v>0</v>
      </c>
      <c r="G185" s="179">
        <f t="shared" si="120"/>
        <v>0</v>
      </c>
      <c r="H185" s="179">
        <f t="shared" si="120"/>
        <v>0</v>
      </c>
      <c r="I185" s="179">
        <f t="shared" si="120"/>
        <v>0</v>
      </c>
      <c r="J185" s="179">
        <f t="shared" si="120"/>
        <v>0</v>
      </c>
      <c r="K185" s="179">
        <f t="shared" si="120"/>
        <v>0</v>
      </c>
      <c r="L185" s="179">
        <f t="shared" si="120"/>
        <v>0</v>
      </c>
      <c r="M185" s="179">
        <f t="shared" si="120"/>
        <v>0</v>
      </c>
      <c r="N185" s="179">
        <f t="shared" si="120"/>
        <v>0</v>
      </c>
      <c r="O185" s="179">
        <f t="shared" si="120"/>
        <v>0</v>
      </c>
      <c r="P185" s="179">
        <f t="shared" si="120"/>
        <v>0</v>
      </c>
      <c r="Q185" s="179">
        <f t="shared" si="120"/>
        <v>0</v>
      </c>
      <c r="R185" s="179">
        <f t="shared" si="120"/>
        <v>0</v>
      </c>
      <c r="S185" s="179">
        <f t="shared" si="120"/>
        <v>0</v>
      </c>
      <c r="T185" s="179">
        <f t="shared" si="120"/>
        <v>0</v>
      </c>
      <c r="U185" s="179">
        <f t="shared" si="120"/>
        <v>0</v>
      </c>
      <c r="V185" s="179">
        <f t="shared" si="120"/>
        <v>6200000</v>
      </c>
      <c r="W185" s="165">
        <f t="shared" si="106"/>
        <v>0</v>
      </c>
      <c r="X185" s="40"/>
      <c r="Y185" s="40"/>
      <c r="Z185" s="40"/>
      <c r="AA185" s="40"/>
      <c r="AB185" s="40"/>
      <c r="AC185" s="40"/>
      <c r="AD185" s="40"/>
      <c r="AE185" s="16"/>
      <c r="AF185" s="16"/>
      <c r="AG185" s="16"/>
      <c r="AH185" s="16"/>
      <c r="AI185" s="16"/>
      <c r="AJ185" s="16"/>
    </row>
    <row r="186" spans="1:36" ht="86.25" customHeight="1">
      <c r="A186" s="135">
        <v>94</v>
      </c>
      <c r="B186" s="241" t="s">
        <v>12</v>
      </c>
      <c r="C186" s="116" t="s">
        <v>34</v>
      </c>
      <c r="D186" s="386" t="s">
        <v>197</v>
      </c>
      <c r="E186" s="185">
        <v>6200000</v>
      </c>
      <c r="F186" s="185">
        <f>G186+T186</f>
        <v>0</v>
      </c>
      <c r="G186" s="186"/>
      <c r="H186" s="186"/>
      <c r="I186" s="186"/>
      <c r="J186" s="186"/>
      <c r="K186" s="186"/>
      <c r="L186" s="186"/>
      <c r="M186" s="186"/>
      <c r="N186" s="186"/>
      <c r="O186" s="186"/>
      <c r="P186" s="186"/>
      <c r="Q186" s="186"/>
      <c r="R186" s="186"/>
      <c r="S186" s="186"/>
      <c r="T186" s="186">
        <f>H186+I186+J186</f>
        <v>0</v>
      </c>
      <c r="U186" s="185">
        <v>0</v>
      </c>
      <c r="V186" s="185">
        <f>E186-F186</f>
        <v>6200000</v>
      </c>
      <c r="W186" s="165">
        <f t="shared" si="106"/>
        <v>0</v>
      </c>
      <c r="X186" s="40"/>
      <c r="Y186" s="40"/>
      <c r="Z186" s="40"/>
      <c r="AA186" s="40"/>
      <c r="AB186" s="40"/>
      <c r="AC186" s="40"/>
      <c r="AD186" s="40"/>
      <c r="AE186" s="16"/>
      <c r="AF186" s="16"/>
      <c r="AG186" s="16"/>
      <c r="AH186" s="16"/>
      <c r="AI186" s="16"/>
      <c r="AJ186" s="16"/>
    </row>
    <row r="187" spans="1:36" ht="66" customHeight="1">
      <c r="A187" s="76">
        <v>95</v>
      </c>
      <c r="B187" s="100" t="s">
        <v>162</v>
      </c>
      <c r="C187" s="113" t="s">
        <v>92</v>
      </c>
      <c r="D187" s="280"/>
      <c r="E187" s="179">
        <f>E188</f>
        <v>273000</v>
      </c>
      <c r="F187" s="179">
        <f t="shared" ref="F187:V187" si="121">F188</f>
        <v>272963</v>
      </c>
      <c r="G187" s="188">
        <f t="shared" si="121"/>
        <v>272963</v>
      </c>
      <c r="H187" s="188">
        <f t="shared" si="121"/>
        <v>0</v>
      </c>
      <c r="I187" s="188">
        <f t="shared" si="121"/>
        <v>0</v>
      </c>
      <c r="J187" s="188">
        <f t="shared" si="121"/>
        <v>0</v>
      </c>
      <c r="K187" s="188">
        <f t="shared" si="121"/>
        <v>0</v>
      </c>
      <c r="L187" s="188">
        <f t="shared" si="121"/>
        <v>0</v>
      </c>
      <c r="M187" s="188">
        <f t="shared" si="121"/>
        <v>0</v>
      </c>
      <c r="N187" s="188">
        <f t="shared" si="121"/>
        <v>0</v>
      </c>
      <c r="O187" s="188">
        <f t="shared" si="121"/>
        <v>0</v>
      </c>
      <c r="P187" s="188">
        <f t="shared" si="121"/>
        <v>0</v>
      </c>
      <c r="Q187" s="188">
        <f t="shared" si="121"/>
        <v>0</v>
      </c>
      <c r="R187" s="188">
        <f t="shared" si="121"/>
        <v>0</v>
      </c>
      <c r="S187" s="188">
        <f t="shared" si="121"/>
        <v>0</v>
      </c>
      <c r="T187" s="179">
        <f t="shared" si="121"/>
        <v>0</v>
      </c>
      <c r="U187" s="179">
        <f t="shared" si="121"/>
        <v>272963</v>
      </c>
      <c r="V187" s="179">
        <f t="shared" si="121"/>
        <v>37</v>
      </c>
      <c r="W187" s="165">
        <f t="shared" ref="W187:W204" si="122">U187*100/E187</f>
        <v>99.986446886446885</v>
      </c>
      <c r="X187" s="40"/>
      <c r="Y187" s="40"/>
      <c r="Z187" s="40"/>
      <c r="AA187" s="40"/>
      <c r="AB187" s="40"/>
      <c r="AC187" s="40"/>
      <c r="AD187" s="40"/>
      <c r="AE187" s="16"/>
      <c r="AF187" s="16"/>
      <c r="AG187" s="16"/>
      <c r="AH187" s="16"/>
      <c r="AI187" s="16"/>
      <c r="AJ187" s="16"/>
    </row>
    <row r="188" spans="1:36" ht="63.75" customHeight="1">
      <c r="A188" s="43">
        <v>96</v>
      </c>
      <c r="B188" s="20">
        <v>3110</v>
      </c>
      <c r="C188" s="366" t="s">
        <v>36</v>
      </c>
      <c r="D188" s="259" t="s">
        <v>172</v>
      </c>
      <c r="E188" s="177">
        <v>273000</v>
      </c>
      <c r="F188" s="177">
        <f>G188+T188</f>
        <v>272963</v>
      </c>
      <c r="G188" s="177">
        <v>272963</v>
      </c>
      <c r="H188" s="177"/>
      <c r="I188" s="190"/>
      <c r="J188" s="190"/>
      <c r="K188" s="190"/>
      <c r="L188" s="190"/>
      <c r="M188" s="190"/>
      <c r="N188" s="190"/>
      <c r="O188" s="190"/>
      <c r="P188" s="190"/>
      <c r="Q188" s="190"/>
      <c r="R188" s="190"/>
      <c r="S188" s="190"/>
      <c r="T188" s="177">
        <f>H188+I188+J188+K188+L188+M188+N188+O188</f>
        <v>0</v>
      </c>
      <c r="U188" s="177">
        <v>272963</v>
      </c>
      <c r="V188" s="177">
        <f>E188-F188</f>
        <v>37</v>
      </c>
      <c r="W188" s="165">
        <f t="shared" si="122"/>
        <v>99.986446886446885</v>
      </c>
      <c r="X188" s="40"/>
      <c r="Y188" s="40"/>
      <c r="Z188" s="40"/>
      <c r="AA188" s="40"/>
      <c r="AB188" s="40"/>
      <c r="AC188" s="40"/>
      <c r="AD188" s="40"/>
      <c r="AE188" s="16"/>
      <c r="AF188" s="16"/>
      <c r="AG188" s="16"/>
      <c r="AH188" s="16"/>
      <c r="AI188" s="16"/>
      <c r="AJ188" s="16"/>
    </row>
    <row r="189" spans="1:36" ht="38.25" hidden="1" customHeight="1">
      <c r="A189" s="76"/>
      <c r="B189" s="78"/>
      <c r="C189" s="97"/>
      <c r="D189" s="96"/>
      <c r="E189" s="179">
        <f>E190+E191</f>
        <v>0</v>
      </c>
      <c r="F189" s="179">
        <f t="shared" ref="F189:V189" si="123">F190+F191</f>
        <v>0</v>
      </c>
      <c r="G189" s="179">
        <f t="shared" si="123"/>
        <v>0</v>
      </c>
      <c r="H189" s="179">
        <f t="shared" si="123"/>
        <v>0</v>
      </c>
      <c r="I189" s="179">
        <f t="shared" si="123"/>
        <v>0</v>
      </c>
      <c r="J189" s="179">
        <f t="shared" si="123"/>
        <v>0</v>
      </c>
      <c r="K189" s="179">
        <f t="shared" si="123"/>
        <v>0</v>
      </c>
      <c r="L189" s="179">
        <f t="shared" si="123"/>
        <v>0</v>
      </c>
      <c r="M189" s="179">
        <f t="shared" si="123"/>
        <v>0</v>
      </c>
      <c r="N189" s="179">
        <f t="shared" si="123"/>
        <v>0</v>
      </c>
      <c r="O189" s="179">
        <f t="shared" si="123"/>
        <v>0</v>
      </c>
      <c r="P189" s="179">
        <f t="shared" si="123"/>
        <v>0</v>
      </c>
      <c r="Q189" s="179">
        <f t="shared" si="123"/>
        <v>0</v>
      </c>
      <c r="R189" s="179">
        <f t="shared" si="123"/>
        <v>0</v>
      </c>
      <c r="S189" s="179">
        <f t="shared" si="123"/>
        <v>0</v>
      </c>
      <c r="T189" s="179">
        <f t="shared" si="123"/>
        <v>0</v>
      </c>
      <c r="U189" s="179">
        <f t="shared" si="123"/>
        <v>10077.41</v>
      </c>
      <c r="V189" s="179">
        <f t="shared" si="123"/>
        <v>0</v>
      </c>
      <c r="W189" s="165" t="e">
        <f t="shared" si="122"/>
        <v>#DIV/0!</v>
      </c>
      <c r="X189" s="40"/>
      <c r="Y189" s="40"/>
      <c r="Z189" s="40"/>
      <c r="AA189" s="40"/>
      <c r="AB189" s="40"/>
      <c r="AC189" s="40"/>
      <c r="AD189" s="40"/>
      <c r="AE189" s="16"/>
      <c r="AF189" s="16"/>
      <c r="AG189" s="16"/>
      <c r="AH189" s="16"/>
      <c r="AI189" s="16"/>
      <c r="AJ189" s="16"/>
    </row>
    <row r="190" spans="1:36" ht="38.25" hidden="1" customHeight="1">
      <c r="A190" s="43"/>
      <c r="B190" s="75"/>
      <c r="C190" s="19"/>
      <c r="D190" s="90"/>
      <c r="E190" s="177"/>
      <c r="F190" s="177">
        <f>G190+T190</f>
        <v>0</v>
      </c>
      <c r="G190" s="191"/>
      <c r="H190" s="190"/>
      <c r="I190" s="190"/>
      <c r="J190" s="190"/>
      <c r="K190" s="191"/>
      <c r="L190" s="191"/>
      <c r="M190" s="191"/>
      <c r="N190" s="191"/>
      <c r="O190" s="191"/>
      <c r="P190" s="191"/>
      <c r="Q190" s="191"/>
      <c r="R190" s="191"/>
      <c r="S190" s="191"/>
      <c r="T190" s="177">
        <f>H190+I190+J190+K190+L190+M190+N190+O190</f>
        <v>0</v>
      </c>
      <c r="U190" s="177">
        <v>10077.41</v>
      </c>
      <c r="V190" s="177">
        <f>E190-F190</f>
        <v>0</v>
      </c>
      <c r="W190" s="165" t="e">
        <f t="shared" si="122"/>
        <v>#DIV/0!</v>
      </c>
      <c r="X190" s="40"/>
      <c r="Y190" s="40"/>
      <c r="Z190" s="40"/>
      <c r="AA190" s="40"/>
      <c r="AB190" s="40"/>
      <c r="AC190" s="40"/>
      <c r="AD190" s="40"/>
      <c r="AE190" s="16"/>
      <c r="AF190" s="16"/>
      <c r="AG190" s="16"/>
      <c r="AH190" s="16"/>
      <c r="AI190" s="16"/>
      <c r="AJ190" s="16"/>
    </row>
    <row r="191" spans="1:36" ht="60.75" hidden="1" customHeight="1">
      <c r="A191" s="43"/>
      <c r="B191" s="75"/>
      <c r="C191" s="19"/>
      <c r="D191" s="90"/>
      <c r="E191" s="177"/>
      <c r="F191" s="177">
        <f>G191+T191</f>
        <v>0</v>
      </c>
      <c r="G191" s="191"/>
      <c r="H191" s="191"/>
      <c r="I191" s="191"/>
      <c r="J191" s="191"/>
      <c r="K191" s="191"/>
      <c r="L191" s="191"/>
      <c r="M191" s="191"/>
      <c r="N191" s="191"/>
      <c r="O191" s="191"/>
      <c r="P191" s="191"/>
      <c r="Q191" s="191"/>
      <c r="R191" s="191"/>
      <c r="S191" s="191"/>
      <c r="T191" s="177">
        <f>H191+I191+J191+K191+L191+M191+N191+O191</f>
        <v>0</v>
      </c>
      <c r="U191" s="178"/>
      <c r="V191" s="177">
        <f>E191-F191</f>
        <v>0</v>
      </c>
      <c r="W191" s="165" t="e">
        <f t="shared" si="122"/>
        <v>#DIV/0!</v>
      </c>
      <c r="X191" s="40"/>
      <c r="Y191" s="40"/>
      <c r="Z191" s="40"/>
      <c r="AA191" s="40"/>
      <c r="AB191" s="40"/>
      <c r="AC191" s="40"/>
      <c r="AD191" s="40"/>
      <c r="AE191" s="16"/>
      <c r="AF191" s="16"/>
      <c r="AG191" s="16"/>
      <c r="AH191" s="16"/>
      <c r="AI191" s="16"/>
      <c r="AJ191" s="16"/>
    </row>
    <row r="192" spans="1:36" ht="60.75" hidden="1" customHeight="1">
      <c r="A192" s="76"/>
      <c r="B192" s="78"/>
      <c r="C192" s="92"/>
      <c r="D192" s="96"/>
      <c r="E192" s="179">
        <f>E193+E194</f>
        <v>0</v>
      </c>
      <c r="F192" s="179">
        <f t="shared" ref="F192:V192" si="124">F193+F194</f>
        <v>0</v>
      </c>
      <c r="G192" s="179">
        <f t="shared" si="124"/>
        <v>0</v>
      </c>
      <c r="H192" s="179">
        <f t="shared" si="124"/>
        <v>0</v>
      </c>
      <c r="I192" s="179">
        <f t="shared" si="124"/>
        <v>0</v>
      </c>
      <c r="J192" s="179">
        <f t="shared" si="124"/>
        <v>0</v>
      </c>
      <c r="K192" s="179">
        <f t="shared" si="124"/>
        <v>0</v>
      </c>
      <c r="L192" s="179">
        <f t="shared" si="124"/>
        <v>0</v>
      </c>
      <c r="M192" s="179">
        <f t="shared" si="124"/>
        <v>0</v>
      </c>
      <c r="N192" s="179">
        <f t="shared" si="124"/>
        <v>0</v>
      </c>
      <c r="O192" s="179">
        <f t="shared" si="124"/>
        <v>0</v>
      </c>
      <c r="P192" s="179">
        <f t="shared" si="124"/>
        <v>0</v>
      </c>
      <c r="Q192" s="179">
        <f t="shared" si="124"/>
        <v>0</v>
      </c>
      <c r="R192" s="179">
        <f t="shared" si="124"/>
        <v>0</v>
      </c>
      <c r="S192" s="179">
        <f t="shared" si="124"/>
        <v>0</v>
      </c>
      <c r="T192" s="179">
        <f t="shared" si="124"/>
        <v>0</v>
      </c>
      <c r="U192" s="179">
        <f t="shared" si="124"/>
        <v>0</v>
      </c>
      <c r="V192" s="179">
        <f t="shared" si="124"/>
        <v>0</v>
      </c>
      <c r="W192" s="165" t="e">
        <f t="shared" si="122"/>
        <v>#DIV/0!</v>
      </c>
      <c r="X192" s="40"/>
      <c r="Y192" s="40"/>
      <c r="Z192" s="40"/>
      <c r="AA192" s="40"/>
      <c r="AB192" s="40"/>
      <c r="AC192" s="40"/>
      <c r="AD192" s="40"/>
      <c r="AE192" s="16"/>
      <c r="AF192" s="16"/>
      <c r="AG192" s="16"/>
      <c r="AH192" s="16"/>
      <c r="AI192" s="16"/>
      <c r="AJ192" s="16"/>
    </row>
    <row r="193" spans="1:36" ht="60.75" hidden="1" customHeight="1">
      <c r="A193" s="43"/>
      <c r="B193" s="75"/>
      <c r="C193" s="19"/>
      <c r="D193" s="90"/>
      <c r="E193" s="177"/>
      <c r="F193" s="177">
        <f>G193+T193</f>
        <v>0</v>
      </c>
      <c r="G193" s="191"/>
      <c r="H193" s="191"/>
      <c r="I193" s="191"/>
      <c r="J193" s="191"/>
      <c r="K193" s="191"/>
      <c r="L193" s="191"/>
      <c r="M193" s="191"/>
      <c r="N193" s="191"/>
      <c r="O193" s="191"/>
      <c r="P193" s="191"/>
      <c r="Q193" s="191"/>
      <c r="R193" s="191"/>
      <c r="S193" s="191"/>
      <c r="T193" s="177">
        <f>H193+I193+J193+K193+L193+M193+N193+O193+P193</f>
        <v>0</v>
      </c>
      <c r="U193" s="178"/>
      <c r="V193" s="177">
        <f>E193-F193</f>
        <v>0</v>
      </c>
      <c r="W193" s="165" t="e">
        <f t="shared" si="122"/>
        <v>#DIV/0!</v>
      </c>
      <c r="X193" s="40"/>
      <c r="Y193" s="40"/>
      <c r="Z193" s="40"/>
      <c r="AA193" s="40"/>
      <c r="AB193" s="40"/>
      <c r="AC193" s="40"/>
      <c r="AD193" s="40"/>
      <c r="AE193" s="16"/>
      <c r="AF193" s="16"/>
      <c r="AG193" s="16"/>
      <c r="AH193" s="16"/>
      <c r="AI193" s="16"/>
      <c r="AJ193" s="16"/>
    </row>
    <row r="194" spans="1:36" ht="60.75" hidden="1" customHeight="1">
      <c r="A194" s="43"/>
      <c r="B194" s="75"/>
      <c r="C194" s="19"/>
      <c r="D194" s="90"/>
      <c r="E194" s="177"/>
      <c r="F194" s="177">
        <f>G194+T194</f>
        <v>0</v>
      </c>
      <c r="G194" s="191"/>
      <c r="H194" s="191"/>
      <c r="I194" s="191"/>
      <c r="J194" s="191"/>
      <c r="K194" s="191"/>
      <c r="L194" s="191"/>
      <c r="M194" s="191"/>
      <c r="N194" s="191"/>
      <c r="O194" s="191"/>
      <c r="P194" s="191"/>
      <c r="Q194" s="191"/>
      <c r="R194" s="191"/>
      <c r="S194" s="191"/>
      <c r="T194" s="177">
        <f>H194+I194+J194+K194+L194+M194+N194+O194+P194</f>
        <v>0</v>
      </c>
      <c r="U194" s="178"/>
      <c r="V194" s="177">
        <f>E194-F194</f>
        <v>0</v>
      </c>
      <c r="W194" s="165" t="e">
        <f t="shared" si="122"/>
        <v>#DIV/0!</v>
      </c>
      <c r="X194" s="40"/>
      <c r="Y194" s="40"/>
      <c r="Z194" s="40"/>
      <c r="AA194" s="40"/>
      <c r="AB194" s="40"/>
      <c r="AC194" s="40"/>
      <c r="AD194" s="40"/>
      <c r="AE194" s="16"/>
      <c r="AF194" s="16"/>
      <c r="AG194" s="16"/>
      <c r="AH194" s="16"/>
      <c r="AI194" s="16"/>
      <c r="AJ194" s="16"/>
    </row>
    <row r="195" spans="1:36" ht="42" hidden="1" customHeight="1">
      <c r="A195" s="76"/>
      <c r="B195" s="65"/>
      <c r="C195" s="66"/>
      <c r="D195" s="82"/>
      <c r="E195" s="179">
        <f>E196</f>
        <v>0</v>
      </c>
      <c r="F195" s="179">
        <f t="shared" ref="F195:V195" si="125">F196</f>
        <v>0</v>
      </c>
      <c r="G195" s="188">
        <f t="shared" si="125"/>
        <v>0</v>
      </c>
      <c r="H195" s="188">
        <f t="shared" si="125"/>
        <v>0</v>
      </c>
      <c r="I195" s="188">
        <f t="shared" si="125"/>
        <v>0</v>
      </c>
      <c r="J195" s="188">
        <f t="shared" si="125"/>
        <v>0</v>
      </c>
      <c r="K195" s="188">
        <f t="shared" si="125"/>
        <v>0</v>
      </c>
      <c r="L195" s="188">
        <f t="shared" si="125"/>
        <v>0</v>
      </c>
      <c r="M195" s="188">
        <f t="shared" si="125"/>
        <v>0</v>
      </c>
      <c r="N195" s="188">
        <f t="shared" si="125"/>
        <v>0</v>
      </c>
      <c r="O195" s="188">
        <f t="shared" si="125"/>
        <v>0</v>
      </c>
      <c r="P195" s="188">
        <f t="shared" si="125"/>
        <v>0</v>
      </c>
      <c r="Q195" s="188">
        <f t="shared" si="125"/>
        <v>0</v>
      </c>
      <c r="R195" s="188">
        <f t="shared" si="125"/>
        <v>0</v>
      </c>
      <c r="S195" s="188">
        <f t="shared" si="125"/>
        <v>0</v>
      </c>
      <c r="T195" s="179">
        <f t="shared" si="125"/>
        <v>0</v>
      </c>
      <c r="U195" s="179">
        <f t="shared" si="125"/>
        <v>0</v>
      </c>
      <c r="V195" s="188">
        <f t="shared" si="125"/>
        <v>0</v>
      </c>
      <c r="W195" s="165" t="e">
        <f t="shared" si="122"/>
        <v>#DIV/0!</v>
      </c>
      <c r="X195" s="40"/>
      <c r="Y195" s="40"/>
      <c r="Z195" s="40"/>
      <c r="AA195" s="40"/>
      <c r="AB195" s="40"/>
      <c r="AC195" s="40"/>
      <c r="AD195" s="40"/>
      <c r="AE195" s="16"/>
      <c r="AF195" s="16"/>
      <c r="AG195" s="16"/>
      <c r="AH195" s="16"/>
      <c r="AI195" s="16"/>
      <c r="AJ195" s="16"/>
    </row>
    <row r="196" spans="1:36" ht="36.75" hidden="1" customHeight="1">
      <c r="A196" s="18"/>
      <c r="B196" s="20"/>
      <c r="C196" s="19"/>
      <c r="D196" s="98"/>
      <c r="E196" s="180"/>
      <c r="F196" s="166">
        <f>G196+T196</f>
        <v>0</v>
      </c>
      <c r="G196" s="181"/>
      <c r="H196" s="314"/>
      <c r="I196" s="321"/>
      <c r="J196" s="321"/>
      <c r="K196" s="321"/>
      <c r="L196" s="322"/>
      <c r="M196" s="316"/>
      <c r="N196" s="322"/>
      <c r="O196" s="322"/>
      <c r="P196" s="322"/>
      <c r="Q196" s="322"/>
      <c r="R196" s="322"/>
      <c r="S196" s="322"/>
      <c r="T196" s="172">
        <f>H196+I196+J196+K196+L196+M196+N196+O196+P196+Q196</f>
        <v>0</v>
      </c>
      <c r="U196" s="172"/>
      <c r="V196" s="182">
        <f>E196-F196</f>
        <v>0</v>
      </c>
      <c r="W196" s="165" t="e">
        <f t="shared" si="122"/>
        <v>#DIV/0!</v>
      </c>
      <c r="X196" s="40"/>
      <c r="Y196" s="40"/>
      <c r="Z196" s="40"/>
      <c r="AA196" s="40"/>
      <c r="AB196" s="40"/>
      <c r="AC196" s="40"/>
      <c r="AD196" s="40"/>
      <c r="AE196" s="16"/>
      <c r="AF196" s="16"/>
      <c r="AG196" s="16"/>
      <c r="AH196" s="16"/>
      <c r="AI196" s="16"/>
      <c r="AJ196" s="16"/>
    </row>
    <row r="197" spans="1:36" ht="48.75" hidden="1" customHeight="1">
      <c r="A197" s="83"/>
      <c r="B197" s="94"/>
      <c r="C197" s="92"/>
      <c r="D197" s="82"/>
      <c r="E197" s="179">
        <f>E198</f>
        <v>0</v>
      </c>
      <c r="F197" s="179">
        <f t="shared" ref="F197:V197" si="126">F198</f>
        <v>0</v>
      </c>
      <c r="G197" s="179">
        <f t="shared" si="126"/>
        <v>0</v>
      </c>
      <c r="H197" s="179">
        <f t="shared" si="126"/>
        <v>0</v>
      </c>
      <c r="I197" s="179">
        <f t="shared" si="126"/>
        <v>0</v>
      </c>
      <c r="J197" s="179">
        <f t="shared" si="126"/>
        <v>0</v>
      </c>
      <c r="K197" s="179">
        <f t="shared" si="126"/>
        <v>0</v>
      </c>
      <c r="L197" s="179">
        <f t="shared" si="126"/>
        <v>0</v>
      </c>
      <c r="M197" s="179">
        <f t="shared" si="126"/>
        <v>0</v>
      </c>
      <c r="N197" s="179">
        <f t="shared" si="126"/>
        <v>0</v>
      </c>
      <c r="O197" s="179">
        <f t="shared" si="126"/>
        <v>0</v>
      </c>
      <c r="P197" s="179">
        <f t="shared" si="126"/>
        <v>0</v>
      </c>
      <c r="Q197" s="179">
        <f t="shared" si="126"/>
        <v>0</v>
      </c>
      <c r="R197" s="179">
        <f t="shared" si="126"/>
        <v>0</v>
      </c>
      <c r="S197" s="179">
        <f t="shared" si="126"/>
        <v>0</v>
      </c>
      <c r="T197" s="179">
        <f t="shared" si="126"/>
        <v>0</v>
      </c>
      <c r="U197" s="179">
        <f t="shared" si="126"/>
        <v>0</v>
      </c>
      <c r="V197" s="179">
        <f t="shared" si="126"/>
        <v>0</v>
      </c>
      <c r="W197" s="165" t="e">
        <f t="shared" si="122"/>
        <v>#DIV/0!</v>
      </c>
      <c r="X197" s="40"/>
      <c r="Y197" s="40"/>
      <c r="Z197" s="40"/>
      <c r="AA197" s="40"/>
      <c r="AB197" s="40"/>
      <c r="AC197" s="40"/>
      <c r="AD197" s="40"/>
      <c r="AE197" s="16"/>
      <c r="AF197" s="16"/>
      <c r="AG197" s="16"/>
      <c r="AH197" s="16"/>
      <c r="AI197" s="16"/>
      <c r="AJ197" s="16"/>
    </row>
    <row r="198" spans="1:36" ht="58.5" hidden="1" customHeight="1">
      <c r="A198" s="18"/>
      <c r="B198" s="20"/>
      <c r="C198" s="19"/>
      <c r="D198" s="95"/>
      <c r="E198" s="180"/>
      <c r="F198" s="166">
        <f>G198+T198</f>
        <v>0</v>
      </c>
      <c r="G198" s="181"/>
      <c r="H198" s="314"/>
      <c r="I198" s="321"/>
      <c r="J198" s="321"/>
      <c r="K198" s="321"/>
      <c r="L198" s="322"/>
      <c r="M198" s="316"/>
      <c r="N198" s="322"/>
      <c r="O198" s="322"/>
      <c r="P198" s="322"/>
      <c r="Q198" s="322"/>
      <c r="R198" s="322"/>
      <c r="S198" s="322"/>
      <c r="T198" s="172">
        <f>H198+I198+J198+K198+L198+M198+N198+O198+P198+Q198</f>
        <v>0</v>
      </c>
      <c r="U198" s="172"/>
      <c r="V198" s="182">
        <f>E198-F198</f>
        <v>0</v>
      </c>
      <c r="W198" s="165" t="e">
        <f t="shared" si="122"/>
        <v>#DIV/0!</v>
      </c>
      <c r="X198" s="40"/>
      <c r="Y198" s="40"/>
      <c r="Z198" s="40"/>
      <c r="AA198" s="40"/>
      <c r="AB198" s="40"/>
      <c r="AC198" s="40"/>
      <c r="AD198" s="40"/>
      <c r="AE198" s="16"/>
      <c r="AF198" s="16"/>
      <c r="AG198" s="16"/>
      <c r="AH198" s="16"/>
      <c r="AI198" s="16"/>
      <c r="AJ198" s="16"/>
    </row>
    <row r="199" spans="1:36" ht="63" customHeight="1">
      <c r="A199" s="76">
        <v>97</v>
      </c>
      <c r="B199" s="333">
        <v>1217322</v>
      </c>
      <c r="C199" s="278" t="s">
        <v>110</v>
      </c>
      <c r="D199" s="253"/>
      <c r="E199" s="179">
        <f>E200+E201</f>
        <v>5000000</v>
      </c>
      <c r="F199" s="179">
        <f t="shared" ref="F199:V199" si="127">F200+F201</f>
        <v>0</v>
      </c>
      <c r="G199" s="179">
        <f t="shared" si="127"/>
        <v>0</v>
      </c>
      <c r="H199" s="179">
        <f t="shared" si="127"/>
        <v>0</v>
      </c>
      <c r="I199" s="179">
        <f t="shared" si="127"/>
        <v>0</v>
      </c>
      <c r="J199" s="179">
        <f t="shared" si="127"/>
        <v>0</v>
      </c>
      <c r="K199" s="179">
        <f t="shared" si="127"/>
        <v>0</v>
      </c>
      <c r="L199" s="179">
        <f t="shared" si="127"/>
        <v>0</v>
      </c>
      <c r="M199" s="179">
        <f t="shared" si="127"/>
        <v>0</v>
      </c>
      <c r="N199" s="179">
        <f t="shared" si="127"/>
        <v>0</v>
      </c>
      <c r="O199" s="179">
        <f t="shared" si="127"/>
        <v>0</v>
      </c>
      <c r="P199" s="179">
        <f t="shared" si="127"/>
        <v>0</v>
      </c>
      <c r="Q199" s="179">
        <f t="shared" si="127"/>
        <v>0</v>
      </c>
      <c r="R199" s="179">
        <f t="shared" si="127"/>
        <v>0</v>
      </c>
      <c r="S199" s="179">
        <f t="shared" si="127"/>
        <v>0</v>
      </c>
      <c r="T199" s="179">
        <f t="shared" si="127"/>
        <v>0</v>
      </c>
      <c r="U199" s="179">
        <f t="shared" si="127"/>
        <v>0</v>
      </c>
      <c r="V199" s="179">
        <f t="shared" si="127"/>
        <v>5000000</v>
      </c>
      <c r="W199" s="165">
        <f t="shared" si="122"/>
        <v>0</v>
      </c>
      <c r="X199" s="40"/>
      <c r="Y199" s="40"/>
      <c r="Z199" s="40"/>
      <c r="AA199" s="40"/>
      <c r="AB199" s="40"/>
      <c r="AC199" s="40"/>
      <c r="AD199" s="40"/>
      <c r="AE199" s="16"/>
      <c r="AF199" s="16"/>
      <c r="AG199" s="16"/>
      <c r="AH199" s="16"/>
      <c r="AI199" s="16"/>
      <c r="AJ199" s="16"/>
    </row>
    <row r="200" spans="1:36" ht="52.5" customHeight="1">
      <c r="A200" s="135">
        <v>98</v>
      </c>
      <c r="B200" s="151">
        <v>3131</v>
      </c>
      <c r="C200" s="360" t="s">
        <v>31</v>
      </c>
      <c r="D200" s="279" t="s">
        <v>111</v>
      </c>
      <c r="E200" s="185">
        <v>5000000</v>
      </c>
      <c r="F200" s="185">
        <f>G200+T200</f>
        <v>0</v>
      </c>
      <c r="G200" s="186"/>
      <c r="H200" s="186"/>
      <c r="I200" s="186"/>
      <c r="J200" s="186"/>
      <c r="K200" s="186"/>
      <c r="L200" s="186"/>
      <c r="M200" s="186"/>
      <c r="N200" s="186"/>
      <c r="O200" s="186"/>
      <c r="P200" s="186"/>
      <c r="Q200" s="186"/>
      <c r="R200" s="186"/>
      <c r="S200" s="186"/>
      <c r="T200" s="185">
        <f>H200+I200+J200</f>
        <v>0</v>
      </c>
      <c r="U200" s="185">
        <v>0</v>
      </c>
      <c r="V200" s="185">
        <f>E200-F200</f>
        <v>5000000</v>
      </c>
      <c r="W200" s="165">
        <f t="shared" si="122"/>
        <v>0</v>
      </c>
      <c r="X200" s="40"/>
      <c r="Y200" s="40"/>
      <c r="Z200" s="40"/>
      <c r="AA200" s="40"/>
      <c r="AB200" s="40"/>
      <c r="AC200" s="40"/>
      <c r="AD200" s="40"/>
      <c r="AE200" s="16"/>
      <c r="AF200" s="16"/>
      <c r="AG200" s="16"/>
      <c r="AH200" s="16"/>
      <c r="AI200" s="16"/>
      <c r="AJ200" s="16"/>
    </row>
    <row r="201" spans="1:36" ht="58.5" hidden="1" customHeight="1">
      <c r="A201" s="135"/>
      <c r="B201" s="151">
        <v>3131</v>
      </c>
      <c r="C201" s="258" t="s">
        <v>91</v>
      </c>
      <c r="D201" s="152"/>
      <c r="E201" s="185"/>
      <c r="F201" s="185">
        <f>G201+T201</f>
        <v>0</v>
      </c>
      <c r="G201" s="186"/>
      <c r="H201" s="186"/>
      <c r="I201" s="186"/>
      <c r="J201" s="186"/>
      <c r="K201" s="186"/>
      <c r="L201" s="186"/>
      <c r="M201" s="186"/>
      <c r="N201" s="186"/>
      <c r="O201" s="186"/>
      <c r="P201" s="186"/>
      <c r="Q201" s="186"/>
      <c r="R201" s="186"/>
      <c r="S201" s="186"/>
      <c r="T201" s="185">
        <f>H201+I201+J201</f>
        <v>0</v>
      </c>
      <c r="U201" s="186"/>
      <c r="V201" s="185">
        <f>E201-F201</f>
        <v>0</v>
      </c>
      <c r="W201" s="165" t="e">
        <f t="shared" si="122"/>
        <v>#DIV/0!</v>
      </c>
      <c r="X201" s="40"/>
      <c r="Y201" s="40"/>
      <c r="Z201" s="40"/>
      <c r="AA201" s="40"/>
      <c r="AB201" s="40"/>
      <c r="AC201" s="40"/>
      <c r="AD201" s="40"/>
      <c r="AE201" s="16"/>
      <c r="AF201" s="16"/>
      <c r="AG201" s="16"/>
      <c r="AH201" s="16"/>
      <c r="AI201" s="16"/>
      <c r="AJ201" s="16"/>
    </row>
    <row r="202" spans="1:36" ht="85.5" hidden="1" customHeight="1">
      <c r="A202" s="76"/>
      <c r="B202" s="84">
        <v>1216030</v>
      </c>
      <c r="C202" s="250" t="s">
        <v>92</v>
      </c>
      <c r="D202" s="242"/>
      <c r="E202" s="179">
        <f>E203+E204</f>
        <v>0</v>
      </c>
      <c r="F202" s="179">
        <f t="shared" ref="F202:V202" si="128">F203+F204</f>
        <v>0</v>
      </c>
      <c r="G202" s="179">
        <f t="shared" si="128"/>
        <v>0</v>
      </c>
      <c r="H202" s="179">
        <f t="shared" si="128"/>
        <v>0</v>
      </c>
      <c r="I202" s="179">
        <f t="shared" si="128"/>
        <v>0</v>
      </c>
      <c r="J202" s="179">
        <f t="shared" si="128"/>
        <v>0</v>
      </c>
      <c r="K202" s="179">
        <f t="shared" si="128"/>
        <v>0</v>
      </c>
      <c r="L202" s="179">
        <f t="shared" si="128"/>
        <v>0</v>
      </c>
      <c r="M202" s="179">
        <f t="shared" si="128"/>
        <v>0</v>
      </c>
      <c r="N202" s="179">
        <f t="shared" si="128"/>
        <v>0</v>
      </c>
      <c r="O202" s="179">
        <f t="shared" si="128"/>
        <v>0</v>
      </c>
      <c r="P202" s="179">
        <f t="shared" si="128"/>
        <v>0</v>
      </c>
      <c r="Q202" s="179">
        <f t="shared" si="128"/>
        <v>0</v>
      </c>
      <c r="R202" s="179">
        <f t="shared" si="128"/>
        <v>0</v>
      </c>
      <c r="S202" s="179">
        <f t="shared" si="128"/>
        <v>0</v>
      </c>
      <c r="T202" s="179">
        <f t="shared" si="128"/>
        <v>0</v>
      </c>
      <c r="U202" s="179">
        <f t="shared" si="128"/>
        <v>0</v>
      </c>
      <c r="V202" s="179">
        <f t="shared" si="128"/>
        <v>0</v>
      </c>
      <c r="W202" s="165" t="e">
        <f t="shared" si="122"/>
        <v>#DIV/0!</v>
      </c>
      <c r="X202" s="40"/>
      <c r="Y202" s="40"/>
      <c r="Z202" s="40"/>
      <c r="AA202" s="40"/>
      <c r="AB202" s="40"/>
      <c r="AC202" s="40"/>
      <c r="AD202" s="40"/>
      <c r="AE202" s="16"/>
      <c r="AF202" s="16"/>
      <c r="AG202" s="16"/>
      <c r="AH202" s="16"/>
      <c r="AI202" s="16"/>
      <c r="AJ202" s="16"/>
    </row>
    <row r="203" spans="1:36" ht="54.75" hidden="1" customHeight="1">
      <c r="A203" s="18"/>
      <c r="B203" s="20">
        <v>3110</v>
      </c>
      <c r="C203" s="251" t="s">
        <v>36</v>
      </c>
      <c r="D203" s="259"/>
      <c r="E203" s="180"/>
      <c r="F203" s="166">
        <f t="shared" ref="F203:F204" si="129">G203+T203</f>
        <v>0</v>
      </c>
      <c r="G203" s="181"/>
      <c r="H203" s="314"/>
      <c r="I203" s="321"/>
      <c r="J203" s="321"/>
      <c r="K203" s="321"/>
      <c r="L203" s="322"/>
      <c r="M203" s="316"/>
      <c r="N203" s="322"/>
      <c r="O203" s="322"/>
      <c r="P203" s="322"/>
      <c r="Q203" s="322"/>
      <c r="R203" s="322"/>
      <c r="S203" s="322"/>
      <c r="T203" s="172">
        <f t="shared" ref="T203:T204" si="130">H203+I203+J203+K203+L203+M203+N203+O203</f>
        <v>0</v>
      </c>
      <c r="U203" s="172">
        <v>0</v>
      </c>
      <c r="V203" s="165">
        <f t="shared" ref="V203:V204" si="131">E203-F203</f>
        <v>0</v>
      </c>
      <c r="W203" s="165" t="e">
        <f t="shared" si="122"/>
        <v>#DIV/0!</v>
      </c>
      <c r="X203" s="40"/>
      <c r="Y203" s="40"/>
      <c r="Z203" s="40"/>
      <c r="AA203" s="40"/>
      <c r="AB203" s="40"/>
      <c r="AC203" s="40"/>
      <c r="AD203" s="40"/>
      <c r="AE203" s="16"/>
      <c r="AF203" s="16"/>
      <c r="AG203" s="16"/>
      <c r="AH203" s="16"/>
      <c r="AI203" s="16"/>
      <c r="AJ203" s="16"/>
    </row>
    <row r="204" spans="1:36" ht="48.75" hidden="1" customHeight="1">
      <c r="A204" s="18"/>
      <c r="B204" s="20">
        <v>3110</v>
      </c>
      <c r="C204" s="251" t="s">
        <v>36</v>
      </c>
      <c r="D204" s="259"/>
      <c r="E204" s="180"/>
      <c r="F204" s="166">
        <f t="shared" si="129"/>
        <v>0</v>
      </c>
      <c r="G204" s="181"/>
      <c r="H204" s="314"/>
      <c r="I204" s="321"/>
      <c r="J204" s="321"/>
      <c r="K204" s="321"/>
      <c r="L204" s="322"/>
      <c r="M204" s="316"/>
      <c r="N204" s="322"/>
      <c r="O204" s="322"/>
      <c r="P204" s="322"/>
      <c r="Q204" s="322"/>
      <c r="R204" s="322"/>
      <c r="S204" s="322"/>
      <c r="T204" s="172">
        <f t="shared" si="130"/>
        <v>0</v>
      </c>
      <c r="U204" s="172">
        <v>0</v>
      </c>
      <c r="V204" s="165">
        <f t="shared" si="131"/>
        <v>0</v>
      </c>
      <c r="W204" s="165" t="e">
        <f t="shared" si="122"/>
        <v>#DIV/0!</v>
      </c>
      <c r="X204" s="40"/>
      <c r="Y204" s="40"/>
      <c r="Z204" s="40"/>
      <c r="AA204" s="40"/>
      <c r="AB204" s="40"/>
      <c r="AC204" s="40"/>
      <c r="AD204" s="40"/>
      <c r="AE204" s="16"/>
      <c r="AF204" s="16"/>
      <c r="AG204" s="16"/>
      <c r="AH204" s="16"/>
      <c r="AI204" s="16"/>
      <c r="AJ204" s="16"/>
    </row>
    <row r="205" spans="1:36" ht="46.5" hidden="1" customHeight="1">
      <c r="A205" s="76"/>
      <c r="B205" s="94"/>
      <c r="C205" s="238"/>
      <c r="D205" s="229"/>
      <c r="E205" s="179">
        <f>E206</f>
        <v>0</v>
      </c>
      <c r="F205" s="179">
        <f t="shared" ref="F205:W205" si="132">F206</f>
        <v>0</v>
      </c>
      <c r="G205" s="179">
        <f t="shared" si="132"/>
        <v>0</v>
      </c>
      <c r="H205" s="179">
        <f t="shared" si="132"/>
        <v>0</v>
      </c>
      <c r="I205" s="179">
        <f t="shared" si="132"/>
        <v>0</v>
      </c>
      <c r="J205" s="179">
        <f t="shared" si="132"/>
        <v>0</v>
      </c>
      <c r="K205" s="179">
        <f t="shared" si="132"/>
        <v>0</v>
      </c>
      <c r="L205" s="179">
        <f t="shared" si="132"/>
        <v>0</v>
      </c>
      <c r="M205" s="179">
        <f t="shared" si="132"/>
        <v>0</v>
      </c>
      <c r="N205" s="179">
        <f t="shared" si="132"/>
        <v>0</v>
      </c>
      <c r="O205" s="179">
        <f t="shared" si="132"/>
        <v>0</v>
      </c>
      <c r="P205" s="179">
        <f t="shared" si="132"/>
        <v>0</v>
      </c>
      <c r="Q205" s="179">
        <f t="shared" si="132"/>
        <v>0</v>
      </c>
      <c r="R205" s="179">
        <f t="shared" si="132"/>
        <v>0</v>
      </c>
      <c r="S205" s="179">
        <f t="shared" si="132"/>
        <v>0</v>
      </c>
      <c r="T205" s="179">
        <f t="shared" si="132"/>
        <v>0</v>
      </c>
      <c r="U205" s="179">
        <f t="shared" si="132"/>
        <v>0</v>
      </c>
      <c r="V205" s="179">
        <f t="shared" si="132"/>
        <v>0</v>
      </c>
      <c r="W205" s="186" t="e">
        <f t="shared" si="132"/>
        <v>#DIV/0!</v>
      </c>
      <c r="X205" s="40"/>
      <c r="Y205" s="40"/>
      <c r="Z205" s="40"/>
      <c r="AA205" s="40"/>
      <c r="AB205" s="40"/>
      <c r="AC205" s="40"/>
      <c r="AD205" s="40"/>
      <c r="AE205" s="16"/>
      <c r="AF205" s="16"/>
      <c r="AG205" s="16"/>
      <c r="AH205" s="16"/>
      <c r="AI205" s="16"/>
      <c r="AJ205" s="16"/>
    </row>
    <row r="206" spans="1:36" ht="180.75" hidden="1" customHeight="1">
      <c r="A206" s="18"/>
      <c r="B206" s="20"/>
      <c r="C206" s="110"/>
      <c r="D206" s="237"/>
      <c r="E206" s="185"/>
      <c r="F206" s="166">
        <f>G206+T206</f>
        <v>0</v>
      </c>
      <c r="G206" s="181"/>
      <c r="H206" s="314"/>
      <c r="I206" s="321"/>
      <c r="J206" s="321"/>
      <c r="K206" s="321"/>
      <c r="L206" s="322"/>
      <c r="M206" s="316"/>
      <c r="N206" s="322"/>
      <c r="O206" s="322"/>
      <c r="P206" s="322"/>
      <c r="Q206" s="322"/>
      <c r="R206" s="322"/>
      <c r="S206" s="322"/>
      <c r="T206" s="172">
        <f>H206+I206+J206+K206+L206+M206+N206+O206+P206</f>
        <v>0</v>
      </c>
      <c r="U206" s="172">
        <v>0</v>
      </c>
      <c r="V206" s="182">
        <f>E206-F206</f>
        <v>0</v>
      </c>
      <c r="W206" s="165" t="e">
        <f>U206*100/E206</f>
        <v>#DIV/0!</v>
      </c>
      <c r="X206" s="40"/>
      <c r="Y206" s="40"/>
      <c r="Z206" s="40"/>
      <c r="AA206" s="40"/>
      <c r="AB206" s="40"/>
      <c r="AC206" s="40"/>
      <c r="AD206" s="40"/>
      <c r="AE206" s="16"/>
      <c r="AF206" s="16"/>
      <c r="AG206" s="16"/>
      <c r="AH206" s="16"/>
      <c r="AI206" s="16"/>
      <c r="AJ206" s="16"/>
    </row>
    <row r="207" spans="1:36" ht="2.25" hidden="1" customHeight="1">
      <c r="A207" s="76"/>
      <c r="B207" s="94" t="s">
        <v>22</v>
      </c>
      <c r="C207" s="92" t="s">
        <v>23</v>
      </c>
      <c r="D207" s="102"/>
      <c r="E207" s="179" t="e">
        <f>#REF!</f>
        <v>#REF!</v>
      </c>
      <c r="F207" s="179" t="e">
        <f>#REF!</f>
        <v>#REF!</v>
      </c>
      <c r="G207" s="179" t="e">
        <f>#REF!</f>
        <v>#REF!</v>
      </c>
      <c r="H207" s="179" t="e">
        <f>#REF!</f>
        <v>#REF!</v>
      </c>
      <c r="I207" s="179" t="e">
        <f>#REF!</f>
        <v>#REF!</v>
      </c>
      <c r="J207" s="179" t="e">
        <f>#REF!</f>
        <v>#REF!</v>
      </c>
      <c r="K207" s="179" t="e">
        <f>#REF!</f>
        <v>#REF!</v>
      </c>
      <c r="L207" s="179" t="e">
        <f>#REF!</f>
        <v>#REF!</v>
      </c>
      <c r="M207" s="179" t="e">
        <f>#REF!</f>
        <v>#REF!</v>
      </c>
      <c r="N207" s="179" t="e">
        <f>#REF!</f>
        <v>#REF!</v>
      </c>
      <c r="O207" s="179" t="e">
        <f>#REF!</f>
        <v>#REF!</v>
      </c>
      <c r="P207" s="179" t="e">
        <f>#REF!</f>
        <v>#REF!</v>
      </c>
      <c r="Q207" s="179" t="e">
        <f>#REF!</f>
        <v>#REF!</v>
      </c>
      <c r="R207" s="179" t="e">
        <f>#REF!</f>
        <v>#REF!</v>
      </c>
      <c r="S207" s="179" t="e">
        <f>#REF!</f>
        <v>#REF!</v>
      </c>
      <c r="T207" s="179" t="e">
        <f>#REF!</f>
        <v>#REF!</v>
      </c>
      <c r="U207" s="179" t="e">
        <f>#REF!</f>
        <v>#REF!</v>
      </c>
      <c r="V207" s="179" t="e">
        <f>#REF!</f>
        <v>#REF!</v>
      </c>
      <c r="W207" s="165" t="e">
        <f>U207*100/E207</f>
        <v>#REF!</v>
      </c>
      <c r="X207" s="40"/>
      <c r="Y207" s="40"/>
      <c r="Z207" s="40"/>
      <c r="AA207" s="40"/>
      <c r="AB207" s="40"/>
      <c r="AC207" s="40"/>
      <c r="AD207" s="40"/>
      <c r="AE207" s="16"/>
      <c r="AF207" s="16"/>
      <c r="AG207" s="16"/>
      <c r="AH207" s="16"/>
      <c r="AI207" s="16"/>
      <c r="AJ207" s="16"/>
    </row>
    <row r="208" spans="1:36" ht="69.75" hidden="1" customHeight="1">
      <c r="A208" s="76"/>
      <c r="B208" s="94">
        <v>1217325</v>
      </c>
      <c r="C208" s="85" t="s">
        <v>23</v>
      </c>
      <c r="D208" s="236"/>
      <c r="E208" s="179">
        <f>E209+E210+E211</f>
        <v>0</v>
      </c>
      <c r="F208" s="179">
        <f t="shared" ref="F208:V208" si="133">F209+F210+F211</f>
        <v>0</v>
      </c>
      <c r="G208" s="179">
        <f t="shared" si="133"/>
        <v>0</v>
      </c>
      <c r="H208" s="179">
        <f t="shared" si="133"/>
        <v>0</v>
      </c>
      <c r="I208" s="179">
        <f t="shared" si="133"/>
        <v>0</v>
      </c>
      <c r="J208" s="179">
        <f t="shared" si="133"/>
        <v>0</v>
      </c>
      <c r="K208" s="179">
        <f t="shared" si="133"/>
        <v>0</v>
      </c>
      <c r="L208" s="179">
        <f t="shared" si="133"/>
        <v>0</v>
      </c>
      <c r="M208" s="179">
        <f t="shared" si="133"/>
        <v>0</v>
      </c>
      <c r="N208" s="179">
        <f t="shared" si="133"/>
        <v>0</v>
      </c>
      <c r="O208" s="179">
        <f t="shared" si="133"/>
        <v>0</v>
      </c>
      <c r="P208" s="179">
        <f t="shared" si="133"/>
        <v>0</v>
      </c>
      <c r="Q208" s="179">
        <f t="shared" si="133"/>
        <v>0</v>
      </c>
      <c r="R208" s="179">
        <f t="shared" si="133"/>
        <v>0</v>
      </c>
      <c r="S208" s="179">
        <f t="shared" si="133"/>
        <v>0</v>
      </c>
      <c r="T208" s="179">
        <f t="shared" si="133"/>
        <v>0</v>
      </c>
      <c r="U208" s="179">
        <f t="shared" si="133"/>
        <v>0</v>
      </c>
      <c r="V208" s="179">
        <f t="shared" si="133"/>
        <v>0</v>
      </c>
      <c r="W208" s="186" t="e">
        <f t="shared" ref="W208" si="134">W209+W210+W211+W212+W213+W214+W216+W217</f>
        <v>#DIV/0!</v>
      </c>
      <c r="X208" s="40"/>
      <c r="Y208" s="40"/>
      <c r="Z208" s="40"/>
      <c r="AA208" s="40"/>
      <c r="AB208" s="40"/>
      <c r="AC208" s="40"/>
      <c r="AD208" s="40"/>
      <c r="AE208" s="16"/>
      <c r="AF208" s="16"/>
      <c r="AG208" s="16"/>
      <c r="AH208" s="16"/>
      <c r="AI208" s="16"/>
      <c r="AJ208" s="16"/>
    </row>
    <row r="209" spans="1:36" ht="64.5" hidden="1" customHeight="1">
      <c r="A209" s="18"/>
      <c r="B209" s="20"/>
      <c r="C209" s="116"/>
      <c r="D209" s="220"/>
      <c r="E209" s="185"/>
      <c r="F209" s="166">
        <f>G209+T209</f>
        <v>0</v>
      </c>
      <c r="G209" s="166"/>
      <c r="H209" s="184"/>
      <c r="I209" s="192"/>
      <c r="J209" s="192"/>
      <c r="K209" s="192"/>
      <c r="L209" s="165"/>
      <c r="M209" s="165"/>
      <c r="N209" s="165"/>
      <c r="O209" s="165"/>
      <c r="P209" s="165"/>
      <c r="Q209" s="165"/>
      <c r="R209" s="165"/>
      <c r="S209" s="165"/>
      <c r="T209" s="172">
        <f>H209+I209+J209+K209+L209+M209+N209+O209</f>
        <v>0</v>
      </c>
      <c r="U209" s="163"/>
      <c r="V209" s="165">
        <f>E209-F209</f>
        <v>0</v>
      </c>
      <c r="W209" s="165" t="e">
        <f t="shared" ref="W209:W222" si="135">U209*100/E209</f>
        <v>#DIV/0!</v>
      </c>
      <c r="X209" s="40"/>
      <c r="Y209" s="40"/>
      <c r="Z209" s="40"/>
      <c r="AA209" s="40"/>
      <c r="AB209" s="40"/>
      <c r="AC209" s="40"/>
      <c r="AD209" s="40"/>
      <c r="AE209" s="16"/>
      <c r="AF209" s="16"/>
      <c r="AG209" s="16"/>
      <c r="AH209" s="16"/>
      <c r="AI209" s="16"/>
      <c r="AJ209" s="16"/>
    </row>
    <row r="210" spans="1:36" ht="43.5" hidden="1" customHeight="1">
      <c r="A210" s="18"/>
      <c r="B210" s="20"/>
      <c r="C210" s="116"/>
      <c r="D210" s="90"/>
      <c r="E210" s="185"/>
      <c r="F210" s="166">
        <f t="shared" ref="F210:F222" si="136">G210+T210</f>
        <v>0</v>
      </c>
      <c r="G210" s="166"/>
      <c r="H210" s="184"/>
      <c r="I210" s="192"/>
      <c r="J210" s="192"/>
      <c r="K210" s="192"/>
      <c r="L210" s="165"/>
      <c r="M210" s="165"/>
      <c r="N210" s="165"/>
      <c r="O210" s="165"/>
      <c r="P210" s="165"/>
      <c r="Q210" s="165"/>
      <c r="R210" s="165"/>
      <c r="S210" s="165"/>
      <c r="T210" s="172">
        <f t="shared" ref="T210:T222" si="137">H210+I210+J210+K210+L210+M210+N210+O210</f>
        <v>0</v>
      </c>
      <c r="U210" s="163"/>
      <c r="V210" s="165">
        <f>E210-F210</f>
        <v>0</v>
      </c>
      <c r="W210" s="165" t="e">
        <f t="shared" si="135"/>
        <v>#DIV/0!</v>
      </c>
      <c r="X210" s="40"/>
      <c r="Y210" s="40"/>
      <c r="Z210" s="40"/>
      <c r="AA210" s="40"/>
      <c r="AB210" s="40"/>
      <c r="AC210" s="40"/>
      <c r="AD210" s="40"/>
      <c r="AE210" s="16"/>
      <c r="AF210" s="16"/>
      <c r="AG210" s="16"/>
      <c r="AH210" s="16"/>
      <c r="AI210" s="16"/>
      <c r="AJ210" s="16"/>
    </row>
    <row r="211" spans="1:36" ht="45.75" hidden="1" customHeight="1">
      <c r="A211" s="18"/>
      <c r="B211" s="20"/>
      <c r="C211" s="110"/>
      <c r="D211" s="220"/>
      <c r="E211" s="185"/>
      <c r="F211" s="166">
        <f t="shared" si="136"/>
        <v>0</v>
      </c>
      <c r="G211" s="166"/>
      <c r="H211" s="184"/>
      <c r="I211" s="192"/>
      <c r="J211" s="192"/>
      <c r="K211" s="192"/>
      <c r="L211" s="165"/>
      <c r="M211" s="165"/>
      <c r="N211" s="165"/>
      <c r="O211" s="165"/>
      <c r="P211" s="165"/>
      <c r="Q211" s="165"/>
      <c r="R211" s="165"/>
      <c r="S211" s="165"/>
      <c r="T211" s="172">
        <f t="shared" si="137"/>
        <v>0</v>
      </c>
      <c r="U211" s="163"/>
      <c r="V211" s="165">
        <f>E211-F211</f>
        <v>0</v>
      </c>
      <c r="W211" s="165" t="e">
        <f t="shared" si="135"/>
        <v>#DIV/0!</v>
      </c>
      <c r="X211" s="40"/>
      <c r="Y211" s="40"/>
      <c r="Z211" s="40"/>
      <c r="AA211" s="40"/>
      <c r="AB211" s="40"/>
      <c r="AC211" s="40"/>
      <c r="AD211" s="40"/>
      <c r="AE211" s="16"/>
      <c r="AF211" s="16"/>
      <c r="AG211" s="16"/>
      <c r="AH211" s="16"/>
      <c r="AI211" s="16"/>
      <c r="AJ211" s="16"/>
    </row>
    <row r="212" spans="1:36" ht="56.25" customHeight="1">
      <c r="A212" s="76">
        <v>99</v>
      </c>
      <c r="B212" s="146">
        <v>1217330</v>
      </c>
      <c r="C212" s="250" t="s">
        <v>112</v>
      </c>
      <c r="D212" s="280"/>
      <c r="E212" s="179">
        <f>E213+E214+E216+E217+E218+E219+E220+E221+E222+E215</f>
        <v>18535005</v>
      </c>
      <c r="F212" s="179">
        <f t="shared" ref="F212:V212" si="138">F213+F214+F216+F217+F218+F219+F220+F221+F222+F215</f>
        <v>0</v>
      </c>
      <c r="G212" s="179">
        <f t="shared" si="138"/>
        <v>0</v>
      </c>
      <c r="H212" s="179">
        <f t="shared" si="138"/>
        <v>0</v>
      </c>
      <c r="I212" s="179">
        <f t="shared" si="138"/>
        <v>0</v>
      </c>
      <c r="J212" s="179">
        <f t="shared" si="138"/>
        <v>0</v>
      </c>
      <c r="K212" s="179">
        <f t="shared" si="138"/>
        <v>0</v>
      </c>
      <c r="L212" s="179">
        <f t="shared" si="138"/>
        <v>0</v>
      </c>
      <c r="M212" s="179">
        <f t="shared" si="138"/>
        <v>0</v>
      </c>
      <c r="N212" s="179">
        <f t="shared" si="138"/>
        <v>0</v>
      </c>
      <c r="O212" s="179">
        <f t="shared" si="138"/>
        <v>0</v>
      </c>
      <c r="P212" s="179">
        <f t="shared" si="138"/>
        <v>0</v>
      </c>
      <c r="Q212" s="179">
        <f t="shared" si="138"/>
        <v>0</v>
      </c>
      <c r="R212" s="179">
        <f t="shared" si="138"/>
        <v>0</v>
      </c>
      <c r="S212" s="179">
        <f t="shared" si="138"/>
        <v>0</v>
      </c>
      <c r="T212" s="179">
        <f t="shared" si="138"/>
        <v>0</v>
      </c>
      <c r="U212" s="179">
        <f t="shared" si="138"/>
        <v>0</v>
      </c>
      <c r="V212" s="179">
        <f t="shared" si="138"/>
        <v>18535005</v>
      </c>
      <c r="W212" s="165">
        <f t="shared" si="135"/>
        <v>0</v>
      </c>
      <c r="X212" s="40"/>
      <c r="Y212" s="40"/>
      <c r="Z212" s="40"/>
      <c r="AA212" s="40"/>
      <c r="AB212" s="40"/>
      <c r="AC212" s="40"/>
      <c r="AD212" s="40"/>
      <c r="AE212" s="16"/>
      <c r="AF212" s="16"/>
      <c r="AG212" s="16"/>
      <c r="AH212" s="16"/>
      <c r="AI212" s="16"/>
      <c r="AJ212" s="16"/>
    </row>
    <row r="213" spans="1:36" ht="62.25" customHeight="1">
      <c r="A213" s="18">
        <v>100</v>
      </c>
      <c r="B213" s="281" t="s">
        <v>40</v>
      </c>
      <c r="C213" s="366" t="s">
        <v>41</v>
      </c>
      <c r="D213" s="220" t="s">
        <v>113</v>
      </c>
      <c r="E213" s="277">
        <v>50000</v>
      </c>
      <c r="F213" s="166">
        <f t="shared" si="136"/>
        <v>0</v>
      </c>
      <c r="G213" s="166"/>
      <c r="H213" s="184"/>
      <c r="I213" s="192"/>
      <c r="J213" s="192"/>
      <c r="K213" s="192"/>
      <c r="L213" s="165"/>
      <c r="M213" s="165"/>
      <c r="N213" s="165"/>
      <c r="O213" s="165"/>
      <c r="P213" s="165"/>
      <c r="Q213" s="165"/>
      <c r="R213" s="165"/>
      <c r="S213" s="165"/>
      <c r="T213" s="172">
        <f t="shared" si="137"/>
        <v>0</v>
      </c>
      <c r="U213" s="163">
        <v>0</v>
      </c>
      <c r="V213" s="165">
        <f t="shared" ref="V213:V222" si="139">E213-F213</f>
        <v>50000</v>
      </c>
      <c r="W213" s="165">
        <f t="shared" si="135"/>
        <v>0</v>
      </c>
      <c r="X213" s="40"/>
      <c r="Y213" s="40"/>
      <c r="Z213" s="40"/>
      <c r="AA213" s="40"/>
      <c r="AB213" s="40"/>
      <c r="AC213" s="40"/>
      <c r="AD213" s="40"/>
      <c r="AE213" s="16"/>
      <c r="AF213" s="16"/>
      <c r="AG213" s="16"/>
      <c r="AH213" s="16"/>
      <c r="AI213" s="16"/>
      <c r="AJ213" s="16"/>
    </row>
    <row r="214" spans="1:36" ht="39" customHeight="1">
      <c r="A214" s="18">
        <v>101</v>
      </c>
      <c r="B214" s="281" t="s">
        <v>40</v>
      </c>
      <c r="C214" s="366" t="s">
        <v>41</v>
      </c>
      <c r="D214" s="220" t="s">
        <v>114</v>
      </c>
      <c r="E214" s="277">
        <v>100000</v>
      </c>
      <c r="F214" s="166">
        <f t="shared" si="136"/>
        <v>0</v>
      </c>
      <c r="G214" s="166"/>
      <c r="H214" s="184"/>
      <c r="I214" s="192"/>
      <c r="J214" s="192"/>
      <c r="K214" s="192"/>
      <c r="L214" s="165"/>
      <c r="M214" s="165"/>
      <c r="N214" s="165"/>
      <c r="O214" s="165"/>
      <c r="P214" s="165"/>
      <c r="Q214" s="165"/>
      <c r="R214" s="165"/>
      <c r="S214" s="165"/>
      <c r="T214" s="172">
        <f t="shared" si="137"/>
        <v>0</v>
      </c>
      <c r="U214" s="163">
        <v>0</v>
      </c>
      <c r="V214" s="165">
        <f t="shared" si="139"/>
        <v>100000</v>
      </c>
      <c r="W214" s="165">
        <f t="shared" si="135"/>
        <v>0</v>
      </c>
      <c r="X214" s="40"/>
      <c r="Y214" s="40"/>
      <c r="Z214" s="40"/>
      <c r="AA214" s="40"/>
      <c r="AB214" s="40"/>
      <c r="AC214" s="40"/>
      <c r="AD214" s="40"/>
      <c r="AE214" s="16"/>
      <c r="AF214" s="16"/>
      <c r="AG214" s="16"/>
      <c r="AH214" s="16"/>
      <c r="AI214" s="16"/>
      <c r="AJ214" s="16"/>
    </row>
    <row r="215" spans="1:36" ht="85.5" customHeight="1">
      <c r="A215" s="18">
        <v>102</v>
      </c>
      <c r="B215" s="281" t="s">
        <v>40</v>
      </c>
      <c r="C215" s="366" t="s">
        <v>41</v>
      </c>
      <c r="D215" s="220" t="s">
        <v>203</v>
      </c>
      <c r="E215" s="277">
        <v>50000</v>
      </c>
      <c r="F215" s="166">
        <f t="shared" si="136"/>
        <v>0</v>
      </c>
      <c r="G215" s="166"/>
      <c r="H215" s="184"/>
      <c r="I215" s="192"/>
      <c r="J215" s="192"/>
      <c r="K215" s="192"/>
      <c r="L215" s="165"/>
      <c r="M215" s="165"/>
      <c r="N215" s="165"/>
      <c r="O215" s="165"/>
      <c r="P215" s="165"/>
      <c r="Q215" s="165"/>
      <c r="R215" s="165"/>
      <c r="S215" s="165"/>
      <c r="T215" s="172">
        <f t="shared" si="137"/>
        <v>0</v>
      </c>
      <c r="U215" s="163">
        <v>0</v>
      </c>
      <c r="V215" s="165">
        <f t="shared" si="139"/>
        <v>50000</v>
      </c>
      <c r="W215" s="165">
        <f t="shared" si="135"/>
        <v>0</v>
      </c>
      <c r="X215" s="40"/>
      <c r="Y215" s="40"/>
      <c r="Z215" s="40"/>
      <c r="AA215" s="40"/>
      <c r="AB215" s="40"/>
      <c r="AC215" s="40"/>
      <c r="AD215" s="40"/>
      <c r="AE215" s="16"/>
      <c r="AF215" s="16"/>
      <c r="AG215" s="16"/>
      <c r="AH215" s="16"/>
      <c r="AI215" s="16"/>
      <c r="AJ215" s="16"/>
    </row>
    <row r="216" spans="1:36" ht="48.75" customHeight="1">
      <c r="A216" s="18">
        <v>103</v>
      </c>
      <c r="B216" s="282">
        <v>3142</v>
      </c>
      <c r="C216" s="367" t="s">
        <v>31</v>
      </c>
      <c r="D216" s="283" t="s">
        <v>93</v>
      </c>
      <c r="E216" s="277">
        <f>2500000+1000000</f>
        <v>3500000</v>
      </c>
      <c r="F216" s="166">
        <f t="shared" si="136"/>
        <v>0</v>
      </c>
      <c r="G216" s="166"/>
      <c r="H216" s="184"/>
      <c r="I216" s="192"/>
      <c r="J216" s="192"/>
      <c r="K216" s="192"/>
      <c r="L216" s="165"/>
      <c r="M216" s="165"/>
      <c r="N216" s="165"/>
      <c r="O216" s="165"/>
      <c r="P216" s="165"/>
      <c r="Q216" s="165"/>
      <c r="R216" s="165"/>
      <c r="S216" s="165"/>
      <c r="T216" s="172">
        <f t="shared" si="137"/>
        <v>0</v>
      </c>
      <c r="U216" s="163">
        <v>0</v>
      </c>
      <c r="V216" s="165">
        <f t="shared" si="139"/>
        <v>3500000</v>
      </c>
      <c r="W216" s="165">
        <f t="shared" si="135"/>
        <v>0</v>
      </c>
      <c r="X216" s="40"/>
      <c r="Y216" s="40"/>
      <c r="Z216" s="40"/>
      <c r="AA216" s="40"/>
      <c r="AB216" s="40"/>
      <c r="AC216" s="40"/>
      <c r="AD216" s="40"/>
      <c r="AE216" s="16"/>
      <c r="AF216" s="16"/>
      <c r="AG216" s="16"/>
      <c r="AH216" s="16"/>
      <c r="AI216" s="16"/>
      <c r="AJ216" s="16"/>
    </row>
    <row r="217" spans="1:36" ht="69.75" customHeight="1">
      <c r="A217" s="18">
        <v>104</v>
      </c>
      <c r="B217" s="282">
        <v>3142</v>
      </c>
      <c r="C217" s="367" t="s">
        <v>31</v>
      </c>
      <c r="D217" s="276" t="s">
        <v>66</v>
      </c>
      <c r="E217" s="277">
        <v>4535005</v>
      </c>
      <c r="F217" s="166">
        <f t="shared" si="136"/>
        <v>0</v>
      </c>
      <c r="G217" s="166"/>
      <c r="H217" s="184"/>
      <c r="I217" s="192"/>
      <c r="J217" s="192"/>
      <c r="K217" s="192"/>
      <c r="L217" s="165"/>
      <c r="M217" s="165"/>
      <c r="N217" s="165"/>
      <c r="O217" s="165"/>
      <c r="P217" s="165"/>
      <c r="Q217" s="165"/>
      <c r="R217" s="165"/>
      <c r="S217" s="165"/>
      <c r="T217" s="172">
        <f t="shared" si="137"/>
        <v>0</v>
      </c>
      <c r="U217" s="163">
        <v>0</v>
      </c>
      <c r="V217" s="165">
        <f t="shared" si="139"/>
        <v>4535005</v>
      </c>
      <c r="W217" s="165">
        <f t="shared" si="135"/>
        <v>0</v>
      </c>
      <c r="X217" s="40"/>
      <c r="Y217" s="40"/>
      <c r="Z217" s="40"/>
      <c r="AA217" s="40"/>
      <c r="AB217" s="40"/>
      <c r="AC217" s="40"/>
      <c r="AD217" s="40"/>
      <c r="AE217" s="16"/>
      <c r="AF217" s="16"/>
      <c r="AG217" s="16"/>
      <c r="AH217" s="16"/>
      <c r="AI217" s="16"/>
      <c r="AJ217" s="16"/>
    </row>
    <row r="218" spans="1:36" ht="68.25" customHeight="1">
      <c r="A218" s="18">
        <v>105</v>
      </c>
      <c r="B218" s="282">
        <v>3142</v>
      </c>
      <c r="C218" s="367" t="s">
        <v>31</v>
      </c>
      <c r="D218" s="90" t="s">
        <v>115</v>
      </c>
      <c r="E218" s="277">
        <v>10300000</v>
      </c>
      <c r="F218" s="166">
        <f t="shared" si="136"/>
        <v>0</v>
      </c>
      <c r="G218" s="166"/>
      <c r="H218" s="184"/>
      <c r="I218" s="192"/>
      <c r="J218" s="192"/>
      <c r="K218" s="192"/>
      <c r="L218" s="165"/>
      <c r="M218" s="165"/>
      <c r="N218" s="165"/>
      <c r="O218" s="165"/>
      <c r="P218" s="165"/>
      <c r="Q218" s="165"/>
      <c r="R218" s="165"/>
      <c r="S218" s="165"/>
      <c r="T218" s="172">
        <f t="shared" si="137"/>
        <v>0</v>
      </c>
      <c r="U218" s="163">
        <v>0</v>
      </c>
      <c r="V218" s="165">
        <f t="shared" si="139"/>
        <v>10300000</v>
      </c>
      <c r="W218" s="165">
        <f t="shared" si="135"/>
        <v>0</v>
      </c>
      <c r="X218" s="40"/>
      <c r="Y218" s="40"/>
      <c r="Z218" s="40"/>
      <c r="AA218" s="40"/>
      <c r="AB218" s="40"/>
      <c r="AC218" s="40"/>
      <c r="AD218" s="40"/>
      <c r="AE218" s="16"/>
      <c r="AF218" s="16"/>
      <c r="AG218" s="16"/>
      <c r="AH218" s="16"/>
      <c r="AI218" s="16"/>
      <c r="AJ218" s="16"/>
    </row>
    <row r="219" spans="1:36" ht="47.25" hidden="1" customHeight="1">
      <c r="A219" s="18"/>
      <c r="B219" s="20">
        <v>3142</v>
      </c>
      <c r="C219" s="248" t="s">
        <v>31</v>
      </c>
      <c r="D219" s="220"/>
      <c r="E219" s="185"/>
      <c r="F219" s="166">
        <f t="shared" si="136"/>
        <v>0</v>
      </c>
      <c r="G219" s="166"/>
      <c r="H219" s="184"/>
      <c r="I219" s="192"/>
      <c r="J219" s="192"/>
      <c r="K219" s="192"/>
      <c r="L219" s="165"/>
      <c r="M219" s="165"/>
      <c r="N219" s="165"/>
      <c r="O219" s="165"/>
      <c r="P219" s="165"/>
      <c r="Q219" s="165"/>
      <c r="R219" s="165"/>
      <c r="S219" s="165"/>
      <c r="T219" s="172">
        <f t="shared" si="137"/>
        <v>0</v>
      </c>
      <c r="U219" s="163">
        <v>0</v>
      </c>
      <c r="V219" s="165">
        <f t="shared" si="139"/>
        <v>0</v>
      </c>
      <c r="W219" s="165" t="e">
        <f t="shared" si="135"/>
        <v>#DIV/0!</v>
      </c>
      <c r="X219" s="40"/>
      <c r="Y219" s="40"/>
      <c r="Z219" s="40"/>
      <c r="AA219" s="40"/>
      <c r="AB219" s="40"/>
      <c r="AC219" s="40"/>
      <c r="AD219" s="40"/>
      <c r="AE219" s="16"/>
      <c r="AF219" s="16"/>
      <c r="AG219" s="16"/>
      <c r="AH219" s="16"/>
      <c r="AI219" s="16"/>
      <c r="AJ219" s="16"/>
    </row>
    <row r="220" spans="1:36" ht="48" hidden="1" customHeight="1">
      <c r="A220" s="18"/>
      <c r="B220" s="20">
        <v>3142</v>
      </c>
      <c r="C220" s="248" t="s">
        <v>31</v>
      </c>
      <c r="D220" s="220"/>
      <c r="E220" s="185"/>
      <c r="F220" s="166">
        <f t="shared" si="136"/>
        <v>0</v>
      </c>
      <c r="G220" s="166"/>
      <c r="H220" s="184"/>
      <c r="I220" s="192"/>
      <c r="J220" s="192"/>
      <c r="K220" s="192"/>
      <c r="L220" s="165"/>
      <c r="M220" s="165"/>
      <c r="N220" s="165"/>
      <c r="O220" s="165"/>
      <c r="P220" s="165"/>
      <c r="Q220" s="165"/>
      <c r="R220" s="165"/>
      <c r="S220" s="165"/>
      <c r="T220" s="172">
        <f t="shared" si="137"/>
        <v>0</v>
      </c>
      <c r="U220" s="163">
        <v>0</v>
      </c>
      <c r="V220" s="165">
        <f t="shared" si="139"/>
        <v>0</v>
      </c>
      <c r="W220" s="165" t="e">
        <f t="shared" si="135"/>
        <v>#DIV/0!</v>
      </c>
      <c r="X220" s="40"/>
      <c r="Y220" s="40"/>
      <c r="Z220" s="40"/>
      <c r="AA220" s="40"/>
      <c r="AB220" s="40"/>
      <c r="AC220" s="40"/>
      <c r="AD220" s="40"/>
      <c r="AE220" s="16"/>
      <c r="AF220" s="16"/>
      <c r="AG220" s="16"/>
      <c r="AH220" s="16"/>
      <c r="AI220" s="16"/>
      <c r="AJ220" s="16"/>
    </row>
    <row r="221" spans="1:36" ht="54" hidden="1" customHeight="1">
      <c r="A221" s="18"/>
      <c r="B221" s="20">
        <v>3142</v>
      </c>
      <c r="C221" s="248" t="s">
        <v>31</v>
      </c>
      <c r="D221" s="220"/>
      <c r="E221" s="185"/>
      <c r="F221" s="166">
        <f t="shared" si="136"/>
        <v>0</v>
      </c>
      <c r="G221" s="166"/>
      <c r="H221" s="184"/>
      <c r="I221" s="192"/>
      <c r="J221" s="192"/>
      <c r="K221" s="192"/>
      <c r="L221" s="165"/>
      <c r="M221" s="165"/>
      <c r="N221" s="165"/>
      <c r="O221" s="165"/>
      <c r="P221" s="165"/>
      <c r="Q221" s="165"/>
      <c r="R221" s="165"/>
      <c r="S221" s="165"/>
      <c r="T221" s="172">
        <f t="shared" si="137"/>
        <v>0</v>
      </c>
      <c r="U221" s="163">
        <v>0</v>
      </c>
      <c r="V221" s="165">
        <f t="shared" si="139"/>
        <v>0</v>
      </c>
      <c r="W221" s="165" t="e">
        <f t="shared" si="135"/>
        <v>#DIV/0!</v>
      </c>
      <c r="X221" s="40"/>
      <c r="Y221" s="40"/>
      <c r="Z221" s="40"/>
      <c r="AA221" s="40"/>
      <c r="AB221" s="40"/>
      <c r="AC221" s="40"/>
      <c r="AD221" s="40"/>
      <c r="AE221" s="16"/>
      <c r="AF221" s="16"/>
      <c r="AG221" s="16"/>
      <c r="AH221" s="16"/>
      <c r="AI221" s="16"/>
      <c r="AJ221" s="16"/>
    </row>
    <row r="222" spans="1:36" ht="66.75" hidden="1" customHeight="1">
      <c r="A222" s="18"/>
      <c r="B222" s="20">
        <v>3142</v>
      </c>
      <c r="C222" s="248" t="s">
        <v>31</v>
      </c>
      <c r="D222" s="260"/>
      <c r="E222" s="185"/>
      <c r="F222" s="166">
        <f t="shared" si="136"/>
        <v>0</v>
      </c>
      <c r="G222" s="166"/>
      <c r="H222" s="184"/>
      <c r="I222" s="192"/>
      <c r="J222" s="192"/>
      <c r="K222" s="192"/>
      <c r="L222" s="165"/>
      <c r="M222" s="165"/>
      <c r="N222" s="165"/>
      <c r="O222" s="165"/>
      <c r="P222" s="165"/>
      <c r="Q222" s="165"/>
      <c r="R222" s="165"/>
      <c r="S222" s="165"/>
      <c r="T222" s="172">
        <f t="shared" si="137"/>
        <v>0</v>
      </c>
      <c r="U222" s="163">
        <v>0</v>
      </c>
      <c r="V222" s="165">
        <f t="shared" si="139"/>
        <v>0</v>
      </c>
      <c r="W222" s="165" t="e">
        <f t="shared" si="135"/>
        <v>#DIV/0!</v>
      </c>
      <c r="X222" s="40"/>
      <c r="Y222" s="40"/>
      <c r="Z222" s="40"/>
      <c r="AA222" s="40"/>
      <c r="AB222" s="40"/>
      <c r="AC222" s="40"/>
      <c r="AD222" s="40"/>
      <c r="AE222" s="16"/>
      <c r="AF222" s="16"/>
      <c r="AG222" s="16"/>
      <c r="AH222" s="16"/>
      <c r="AI222" s="16"/>
      <c r="AJ222" s="16"/>
    </row>
    <row r="223" spans="1:36" ht="129" hidden="1" customHeight="1">
      <c r="A223" s="76"/>
      <c r="B223" s="94">
        <v>1217369</v>
      </c>
      <c r="C223" s="238"/>
      <c r="D223" s="239"/>
      <c r="E223" s="179">
        <f>E224</f>
        <v>0</v>
      </c>
      <c r="F223" s="179">
        <f t="shared" ref="F223:W223" si="140">F224</f>
        <v>0</v>
      </c>
      <c r="G223" s="179">
        <f t="shared" si="140"/>
        <v>0</v>
      </c>
      <c r="H223" s="179">
        <f t="shared" si="140"/>
        <v>0</v>
      </c>
      <c r="I223" s="179">
        <f t="shared" si="140"/>
        <v>0</v>
      </c>
      <c r="J223" s="179">
        <f t="shared" si="140"/>
        <v>0</v>
      </c>
      <c r="K223" s="179">
        <f t="shared" si="140"/>
        <v>0</v>
      </c>
      <c r="L223" s="179">
        <f t="shared" si="140"/>
        <v>0</v>
      </c>
      <c r="M223" s="179">
        <f t="shared" si="140"/>
        <v>0</v>
      </c>
      <c r="N223" s="179">
        <f t="shared" si="140"/>
        <v>0</v>
      </c>
      <c r="O223" s="179">
        <f t="shared" si="140"/>
        <v>0</v>
      </c>
      <c r="P223" s="179">
        <f t="shared" si="140"/>
        <v>0</v>
      </c>
      <c r="Q223" s="179">
        <f t="shared" si="140"/>
        <v>0</v>
      </c>
      <c r="R223" s="179">
        <f t="shared" si="140"/>
        <v>0</v>
      </c>
      <c r="S223" s="179">
        <f t="shared" si="140"/>
        <v>0</v>
      </c>
      <c r="T223" s="179">
        <f t="shared" si="140"/>
        <v>0</v>
      </c>
      <c r="U223" s="163">
        <v>0</v>
      </c>
      <c r="V223" s="179">
        <f t="shared" si="140"/>
        <v>0</v>
      </c>
      <c r="W223" s="186" t="e">
        <f t="shared" si="140"/>
        <v>#DIV/0!</v>
      </c>
      <c r="X223" s="40"/>
      <c r="Y223" s="40"/>
      <c r="Z223" s="40"/>
      <c r="AA223" s="40"/>
      <c r="AB223" s="40"/>
      <c r="AC223" s="40"/>
      <c r="AD223" s="40"/>
      <c r="AE223" s="16"/>
      <c r="AF223" s="16"/>
      <c r="AG223" s="16"/>
      <c r="AH223" s="16"/>
      <c r="AI223" s="16"/>
      <c r="AJ223" s="16"/>
    </row>
    <row r="224" spans="1:36" ht="138" hidden="1" customHeight="1">
      <c r="A224" s="18"/>
      <c r="B224" s="20">
        <v>3142</v>
      </c>
      <c r="C224" s="110"/>
      <c r="D224" s="122"/>
      <c r="E224" s="180"/>
      <c r="F224" s="166">
        <f>G224+T224</f>
        <v>0</v>
      </c>
      <c r="G224" s="166"/>
      <c r="H224" s="184"/>
      <c r="I224" s="192"/>
      <c r="J224" s="192"/>
      <c r="K224" s="192"/>
      <c r="L224" s="165"/>
      <c r="M224" s="165"/>
      <c r="N224" s="165"/>
      <c r="O224" s="165"/>
      <c r="P224" s="165"/>
      <c r="Q224" s="165"/>
      <c r="R224" s="165"/>
      <c r="S224" s="165"/>
      <c r="T224" s="172">
        <f>H224+I224+J224+K224+L224+M224+N224+O224</f>
        <v>0</v>
      </c>
      <c r="U224" s="163">
        <v>0</v>
      </c>
      <c r="V224" s="165">
        <f>E224-F224</f>
        <v>0</v>
      </c>
      <c r="W224" s="165" t="e">
        <f t="shared" ref="W224:W255" si="141">U224*100/E224</f>
        <v>#DIV/0!</v>
      </c>
      <c r="X224" s="40"/>
      <c r="Y224" s="40"/>
      <c r="Z224" s="40"/>
      <c r="AA224" s="40"/>
      <c r="AB224" s="40"/>
      <c r="AC224" s="40"/>
      <c r="AD224" s="40"/>
      <c r="AE224" s="16"/>
      <c r="AF224" s="16"/>
      <c r="AG224" s="16"/>
      <c r="AH224" s="16"/>
      <c r="AI224" s="16"/>
      <c r="AJ224" s="16"/>
    </row>
    <row r="225" spans="1:36" ht="88.5" customHeight="1">
      <c r="A225" s="76">
        <v>106</v>
      </c>
      <c r="B225" s="146">
        <v>1217461</v>
      </c>
      <c r="C225" s="92" t="s">
        <v>51</v>
      </c>
      <c r="D225" s="143"/>
      <c r="E225" s="179">
        <f>SUM(E226:E255)</f>
        <v>9066825</v>
      </c>
      <c r="F225" s="179">
        <f t="shared" ref="F225:V225" si="142">SUM(F226:F255)</f>
        <v>93650.38</v>
      </c>
      <c r="G225" s="179">
        <f t="shared" si="142"/>
        <v>93650.38</v>
      </c>
      <c r="H225" s="179">
        <f t="shared" si="142"/>
        <v>0</v>
      </c>
      <c r="I225" s="179">
        <f t="shared" si="142"/>
        <v>0</v>
      </c>
      <c r="J225" s="179">
        <f t="shared" si="142"/>
        <v>0</v>
      </c>
      <c r="K225" s="179">
        <f t="shared" si="142"/>
        <v>0</v>
      </c>
      <c r="L225" s="179">
        <f t="shared" si="142"/>
        <v>0</v>
      </c>
      <c r="M225" s="179">
        <f t="shared" si="142"/>
        <v>0</v>
      </c>
      <c r="N225" s="179">
        <f t="shared" si="142"/>
        <v>0</v>
      </c>
      <c r="O225" s="179">
        <f t="shared" si="142"/>
        <v>0</v>
      </c>
      <c r="P225" s="179">
        <f t="shared" si="142"/>
        <v>0</v>
      </c>
      <c r="Q225" s="179">
        <f t="shared" si="142"/>
        <v>0</v>
      </c>
      <c r="R225" s="179">
        <f t="shared" si="142"/>
        <v>0</v>
      </c>
      <c r="S225" s="179">
        <f t="shared" si="142"/>
        <v>0</v>
      </c>
      <c r="T225" s="179">
        <f t="shared" si="142"/>
        <v>0</v>
      </c>
      <c r="U225" s="179">
        <f>U226+U227+U228+U229+U250+U251+U252+U253+U254+U255</f>
        <v>93650.38</v>
      </c>
      <c r="V225" s="179">
        <f t="shared" si="142"/>
        <v>8973174.620000001</v>
      </c>
      <c r="W225" s="165">
        <f t="shared" si="141"/>
        <v>1.032890565330201</v>
      </c>
      <c r="X225" s="40"/>
      <c r="Y225" s="40"/>
      <c r="Z225" s="40"/>
      <c r="AA225" s="40"/>
      <c r="AB225" s="40"/>
      <c r="AC225" s="40"/>
      <c r="AD225" s="40"/>
      <c r="AE225" s="16"/>
      <c r="AF225" s="16"/>
      <c r="AG225" s="16"/>
      <c r="AH225" s="16"/>
      <c r="AI225" s="16"/>
      <c r="AJ225" s="16"/>
    </row>
    <row r="226" spans="1:36" ht="59.25" customHeight="1">
      <c r="A226" s="18">
        <v>107</v>
      </c>
      <c r="B226" s="20">
        <v>3132</v>
      </c>
      <c r="C226" s="366" t="s">
        <v>0</v>
      </c>
      <c r="D226" s="276" t="s">
        <v>67</v>
      </c>
      <c r="E226" s="154">
        <v>2900000</v>
      </c>
      <c r="F226" s="166">
        <f>G226+T226</f>
        <v>23038.61</v>
      </c>
      <c r="G226" s="166">
        <v>23038.61</v>
      </c>
      <c r="H226" s="184"/>
      <c r="I226" s="192"/>
      <c r="J226" s="192"/>
      <c r="K226" s="192"/>
      <c r="L226" s="165"/>
      <c r="M226" s="165"/>
      <c r="N226" s="165"/>
      <c r="O226" s="165"/>
      <c r="P226" s="165"/>
      <c r="Q226" s="165"/>
      <c r="R226" s="165"/>
      <c r="S226" s="165"/>
      <c r="T226" s="172">
        <f>H226+I226+J226+K226+L226+M226</f>
        <v>0</v>
      </c>
      <c r="U226" s="163">
        <v>23038.61</v>
      </c>
      <c r="V226" s="165">
        <f t="shared" ref="V226:V255" si="143">E226-F226</f>
        <v>2876961.39</v>
      </c>
      <c r="W226" s="165">
        <f t="shared" si="141"/>
        <v>0.79443482758620687</v>
      </c>
      <c r="X226" s="40"/>
      <c r="Y226" s="40"/>
      <c r="Z226" s="40"/>
      <c r="AA226" s="40"/>
      <c r="AB226" s="40"/>
      <c r="AC226" s="40"/>
      <c r="AD226" s="40"/>
      <c r="AE226" s="16"/>
      <c r="AF226" s="16"/>
      <c r="AG226" s="16"/>
      <c r="AH226" s="16"/>
      <c r="AI226" s="16"/>
      <c r="AJ226" s="16"/>
    </row>
    <row r="227" spans="1:36" ht="63" customHeight="1">
      <c r="A227" s="18">
        <v>108</v>
      </c>
      <c r="B227" s="20">
        <v>3132</v>
      </c>
      <c r="C227" s="366" t="s">
        <v>0</v>
      </c>
      <c r="D227" s="220" t="s">
        <v>142</v>
      </c>
      <c r="E227" s="154">
        <v>50000</v>
      </c>
      <c r="F227" s="166">
        <f t="shared" ref="F227:F255" si="144">G227+T227</f>
        <v>0</v>
      </c>
      <c r="G227" s="166"/>
      <c r="H227" s="184"/>
      <c r="I227" s="192"/>
      <c r="J227" s="192"/>
      <c r="K227" s="192"/>
      <c r="L227" s="165"/>
      <c r="M227" s="165"/>
      <c r="N227" s="165"/>
      <c r="O227" s="165"/>
      <c r="P227" s="165"/>
      <c r="Q227" s="165"/>
      <c r="R227" s="165"/>
      <c r="S227" s="165"/>
      <c r="T227" s="172">
        <f t="shared" ref="T227:T255" si="145">I227+J227+K227+L227+M227</f>
        <v>0</v>
      </c>
      <c r="U227" s="163">
        <v>0</v>
      </c>
      <c r="V227" s="165">
        <f t="shared" si="143"/>
        <v>50000</v>
      </c>
      <c r="W227" s="165">
        <f t="shared" si="141"/>
        <v>0</v>
      </c>
      <c r="X227" s="40"/>
      <c r="Y227" s="40"/>
      <c r="Z227" s="40"/>
      <c r="AA227" s="40"/>
      <c r="AB227" s="40"/>
      <c r="AC227" s="40"/>
      <c r="AD227" s="40"/>
      <c r="AE227" s="16"/>
      <c r="AF227" s="16"/>
      <c r="AG227" s="16"/>
      <c r="AH227" s="16"/>
      <c r="AI227" s="16"/>
      <c r="AJ227" s="16"/>
    </row>
    <row r="228" spans="1:36" ht="62.25" customHeight="1">
      <c r="A228" s="18">
        <v>109</v>
      </c>
      <c r="B228" s="20">
        <v>3132</v>
      </c>
      <c r="C228" s="366" t="s">
        <v>0</v>
      </c>
      <c r="D228" s="220" t="s">
        <v>204</v>
      </c>
      <c r="E228" s="154">
        <v>3989825</v>
      </c>
      <c r="F228" s="166">
        <f t="shared" si="144"/>
        <v>34056.769999999997</v>
      </c>
      <c r="G228" s="166">
        <v>34056.769999999997</v>
      </c>
      <c r="H228" s="184"/>
      <c r="I228" s="192"/>
      <c r="J228" s="192"/>
      <c r="K228" s="192"/>
      <c r="L228" s="165"/>
      <c r="M228" s="165"/>
      <c r="N228" s="165"/>
      <c r="O228" s="165"/>
      <c r="P228" s="165"/>
      <c r="Q228" s="165"/>
      <c r="R228" s="165"/>
      <c r="S228" s="165"/>
      <c r="T228" s="172">
        <f>H228+I228+J228+K228</f>
        <v>0</v>
      </c>
      <c r="U228" s="163">
        <v>34056.769999999997</v>
      </c>
      <c r="V228" s="165">
        <f t="shared" si="143"/>
        <v>3955768.23</v>
      </c>
      <c r="W228" s="165">
        <f t="shared" si="141"/>
        <v>0.85359057101501934</v>
      </c>
      <c r="X228" s="40"/>
      <c r="Y228" s="40"/>
      <c r="Z228" s="40"/>
      <c r="AA228" s="40"/>
      <c r="AB228" s="40"/>
      <c r="AC228" s="40"/>
      <c r="AD228" s="40"/>
      <c r="AE228" s="16"/>
      <c r="AF228" s="16"/>
      <c r="AG228" s="16"/>
      <c r="AH228" s="16"/>
      <c r="AI228" s="16"/>
      <c r="AJ228" s="16"/>
    </row>
    <row r="229" spans="1:36" ht="118.5" customHeight="1">
      <c r="A229" s="18">
        <v>110</v>
      </c>
      <c r="B229" s="20">
        <v>3132</v>
      </c>
      <c r="C229" s="366" t="s">
        <v>0</v>
      </c>
      <c r="D229" s="276" t="s">
        <v>143</v>
      </c>
      <c r="E229" s="154">
        <v>1600000</v>
      </c>
      <c r="F229" s="166">
        <f t="shared" si="144"/>
        <v>36555</v>
      </c>
      <c r="G229" s="166">
        <v>36555</v>
      </c>
      <c r="H229" s="184"/>
      <c r="I229" s="192"/>
      <c r="J229" s="192"/>
      <c r="K229" s="192"/>
      <c r="L229" s="165"/>
      <c r="M229" s="165"/>
      <c r="N229" s="165"/>
      <c r="O229" s="165"/>
      <c r="P229" s="165"/>
      <c r="Q229" s="165"/>
      <c r="R229" s="165"/>
      <c r="S229" s="165"/>
      <c r="T229" s="172">
        <f t="shared" si="145"/>
        <v>0</v>
      </c>
      <c r="U229" s="163">
        <v>36555</v>
      </c>
      <c r="V229" s="165">
        <f t="shared" si="143"/>
        <v>1563445</v>
      </c>
      <c r="W229" s="165">
        <f t="shared" si="141"/>
        <v>2.2846875</v>
      </c>
      <c r="X229" s="40"/>
      <c r="Y229" s="40"/>
      <c r="Z229" s="40"/>
      <c r="AA229" s="40"/>
      <c r="AB229" s="40"/>
      <c r="AC229" s="40"/>
      <c r="AD229" s="40"/>
      <c r="AE229" s="16"/>
      <c r="AF229" s="16"/>
      <c r="AG229" s="16"/>
      <c r="AH229" s="16"/>
      <c r="AI229" s="16"/>
      <c r="AJ229" s="16"/>
    </row>
    <row r="230" spans="1:36" ht="60.75" hidden="1" customHeight="1">
      <c r="A230" s="18"/>
      <c r="B230" s="20">
        <v>3132</v>
      </c>
      <c r="C230" s="251" t="s">
        <v>0</v>
      </c>
      <c r="D230" s="260"/>
      <c r="E230" s="154"/>
      <c r="F230" s="166">
        <f t="shared" si="144"/>
        <v>0</v>
      </c>
      <c r="G230" s="166"/>
      <c r="H230" s="184"/>
      <c r="I230" s="192"/>
      <c r="J230" s="192"/>
      <c r="K230" s="192"/>
      <c r="L230" s="165"/>
      <c r="M230" s="165"/>
      <c r="N230" s="165"/>
      <c r="O230" s="165"/>
      <c r="P230" s="165"/>
      <c r="Q230" s="165"/>
      <c r="R230" s="165"/>
      <c r="S230" s="165"/>
      <c r="T230" s="172">
        <f t="shared" si="145"/>
        <v>0</v>
      </c>
      <c r="U230" s="163">
        <v>36555</v>
      </c>
      <c r="V230" s="165">
        <f t="shared" si="143"/>
        <v>0</v>
      </c>
      <c r="W230" s="165" t="e">
        <f t="shared" si="141"/>
        <v>#DIV/0!</v>
      </c>
      <c r="X230" s="40"/>
      <c r="Y230" s="40"/>
      <c r="Z230" s="40"/>
      <c r="AA230" s="40"/>
      <c r="AB230" s="40"/>
      <c r="AC230" s="40"/>
      <c r="AD230" s="40"/>
      <c r="AE230" s="16"/>
      <c r="AF230" s="16"/>
      <c r="AG230" s="16"/>
      <c r="AH230" s="16"/>
      <c r="AI230" s="16"/>
      <c r="AJ230" s="16"/>
    </row>
    <row r="231" spans="1:36" ht="60.75" hidden="1" customHeight="1">
      <c r="A231" s="18"/>
      <c r="B231" s="20">
        <v>3132</v>
      </c>
      <c r="C231" s="251" t="s">
        <v>0</v>
      </c>
      <c r="D231" s="220"/>
      <c r="E231" s="154"/>
      <c r="F231" s="166">
        <f t="shared" si="144"/>
        <v>0</v>
      </c>
      <c r="G231" s="166"/>
      <c r="H231" s="184"/>
      <c r="I231" s="192"/>
      <c r="J231" s="192"/>
      <c r="K231" s="192"/>
      <c r="L231" s="165"/>
      <c r="M231" s="165"/>
      <c r="N231" s="165"/>
      <c r="O231" s="165"/>
      <c r="P231" s="165"/>
      <c r="Q231" s="165"/>
      <c r="R231" s="165"/>
      <c r="S231" s="165"/>
      <c r="T231" s="172">
        <f t="shared" si="145"/>
        <v>0</v>
      </c>
      <c r="U231" s="163">
        <v>36555</v>
      </c>
      <c r="V231" s="165">
        <f t="shared" si="143"/>
        <v>0</v>
      </c>
      <c r="W231" s="165" t="e">
        <f t="shared" si="141"/>
        <v>#DIV/0!</v>
      </c>
      <c r="X231" s="40"/>
      <c r="Y231" s="40"/>
      <c r="Z231" s="40"/>
      <c r="AA231" s="40"/>
      <c r="AB231" s="40"/>
      <c r="AC231" s="40"/>
      <c r="AD231" s="40"/>
      <c r="AE231" s="16"/>
      <c r="AF231" s="16"/>
      <c r="AG231" s="16"/>
      <c r="AH231" s="16"/>
      <c r="AI231" s="16"/>
      <c r="AJ231" s="16"/>
    </row>
    <row r="232" spans="1:36" ht="60.75" hidden="1" customHeight="1">
      <c r="A232" s="18"/>
      <c r="B232" s="20"/>
      <c r="C232" s="251"/>
      <c r="D232" s="220"/>
      <c r="E232" s="154"/>
      <c r="F232" s="166">
        <f t="shared" si="144"/>
        <v>0</v>
      </c>
      <c r="G232" s="166"/>
      <c r="H232" s="184"/>
      <c r="I232" s="192"/>
      <c r="J232" s="192"/>
      <c r="K232" s="192"/>
      <c r="L232" s="165"/>
      <c r="M232" s="165"/>
      <c r="N232" s="165"/>
      <c r="O232" s="165"/>
      <c r="P232" s="165"/>
      <c r="Q232" s="165"/>
      <c r="R232" s="165"/>
      <c r="S232" s="165"/>
      <c r="T232" s="172">
        <f t="shared" si="145"/>
        <v>0</v>
      </c>
      <c r="U232" s="163">
        <v>36555</v>
      </c>
      <c r="V232" s="165">
        <f t="shared" si="143"/>
        <v>0</v>
      </c>
      <c r="W232" s="165" t="e">
        <f t="shared" si="141"/>
        <v>#DIV/0!</v>
      </c>
      <c r="X232" s="40"/>
      <c r="Y232" s="40"/>
      <c r="Z232" s="40"/>
      <c r="AA232" s="40"/>
      <c r="AB232" s="40"/>
      <c r="AC232" s="40"/>
      <c r="AD232" s="40"/>
      <c r="AE232" s="16"/>
      <c r="AF232" s="16"/>
      <c r="AG232" s="16"/>
      <c r="AH232" s="16"/>
      <c r="AI232" s="16"/>
      <c r="AJ232" s="16"/>
    </row>
    <row r="233" spans="1:36" ht="39.75" hidden="1" customHeight="1">
      <c r="A233" s="18"/>
      <c r="B233" s="20"/>
      <c r="C233" s="251" t="s">
        <v>0</v>
      </c>
      <c r="D233" s="256" t="s">
        <v>94</v>
      </c>
      <c r="E233" s="154"/>
      <c r="F233" s="166">
        <f t="shared" si="144"/>
        <v>0</v>
      </c>
      <c r="G233" s="166"/>
      <c r="H233" s="184"/>
      <c r="I233" s="192"/>
      <c r="J233" s="192"/>
      <c r="K233" s="192"/>
      <c r="L233" s="165"/>
      <c r="M233" s="165"/>
      <c r="N233" s="165"/>
      <c r="O233" s="165"/>
      <c r="P233" s="165"/>
      <c r="Q233" s="165"/>
      <c r="R233" s="165"/>
      <c r="S233" s="165"/>
      <c r="T233" s="172">
        <f t="shared" si="145"/>
        <v>0</v>
      </c>
      <c r="U233" s="163">
        <v>36555</v>
      </c>
      <c r="V233" s="165">
        <f t="shared" si="143"/>
        <v>0</v>
      </c>
      <c r="W233" s="165" t="e">
        <f t="shared" si="141"/>
        <v>#DIV/0!</v>
      </c>
      <c r="X233" s="40"/>
      <c r="Y233" s="40"/>
      <c r="Z233" s="40"/>
      <c r="AA233" s="40"/>
      <c r="AB233" s="40"/>
      <c r="AC233" s="40"/>
      <c r="AD233" s="40"/>
      <c r="AE233" s="16"/>
      <c r="AF233" s="16"/>
      <c r="AG233" s="16"/>
      <c r="AH233" s="16"/>
      <c r="AI233" s="16"/>
      <c r="AJ233" s="16"/>
    </row>
    <row r="234" spans="1:36" ht="39.75" hidden="1" customHeight="1">
      <c r="A234" s="76"/>
      <c r="B234" s="94"/>
      <c r="C234" s="300"/>
      <c r="D234" s="224"/>
      <c r="E234" s="179">
        <f>E247</f>
        <v>0</v>
      </c>
      <c r="F234" s="166">
        <f t="shared" si="144"/>
        <v>0</v>
      </c>
      <c r="G234" s="179">
        <f t="shared" ref="G234:S234" si="146">G235+G236+G237+G247</f>
        <v>0</v>
      </c>
      <c r="H234" s="179">
        <f t="shared" si="146"/>
        <v>0</v>
      </c>
      <c r="I234" s="179">
        <f t="shared" si="146"/>
        <v>0</v>
      </c>
      <c r="J234" s="179">
        <f t="shared" si="146"/>
        <v>0</v>
      </c>
      <c r="K234" s="179">
        <f t="shared" si="146"/>
        <v>0</v>
      </c>
      <c r="L234" s="179">
        <f t="shared" si="146"/>
        <v>0</v>
      </c>
      <c r="M234" s="179">
        <f t="shared" si="146"/>
        <v>0</v>
      </c>
      <c r="N234" s="179">
        <f t="shared" si="146"/>
        <v>0</v>
      </c>
      <c r="O234" s="179">
        <f t="shared" si="146"/>
        <v>0</v>
      </c>
      <c r="P234" s="179">
        <f t="shared" si="146"/>
        <v>0</v>
      </c>
      <c r="Q234" s="179">
        <f t="shared" si="146"/>
        <v>0</v>
      </c>
      <c r="R234" s="179">
        <f t="shared" si="146"/>
        <v>0</v>
      </c>
      <c r="S234" s="179">
        <f t="shared" si="146"/>
        <v>0</v>
      </c>
      <c r="T234" s="172">
        <f t="shared" si="145"/>
        <v>0</v>
      </c>
      <c r="U234" s="163">
        <v>36555</v>
      </c>
      <c r="V234" s="165">
        <f t="shared" si="143"/>
        <v>0</v>
      </c>
      <c r="W234" s="165" t="e">
        <f t="shared" si="141"/>
        <v>#DIV/0!</v>
      </c>
      <c r="X234" s="40"/>
      <c r="Y234" s="40"/>
      <c r="Z234" s="40"/>
      <c r="AA234" s="40"/>
      <c r="AB234" s="40"/>
      <c r="AC234" s="40"/>
      <c r="AD234" s="40"/>
      <c r="AE234" s="16"/>
      <c r="AF234" s="16"/>
      <c r="AG234" s="16"/>
      <c r="AH234" s="16"/>
      <c r="AI234" s="16"/>
      <c r="AJ234" s="16"/>
    </row>
    <row r="235" spans="1:36" ht="66" hidden="1" customHeight="1">
      <c r="A235" s="18"/>
      <c r="C235" s="251"/>
      <c r="D235" s="222"/>
      <c r="E235" s="311"/>
      <c r="F235" s="166">
        <f t="shared" si="144"/>
        <v>0</v>
      </c>
      <c r="G235" s="166">
        <v>0</v>
      </c>
      <c r="H235" s="184"/>
      <c r="I235" s="192"/>
      <c r="J235" s="192"/>
      <c r="K235" s="192"/>
      <c r="L235" s="165"/>
      <c r="M235" s="165"/>
      <c r="N235" s="165"/>
      <c r="O235" s="165"/>
      <c r="P235" s="165"/>
      <c r="Q235" s="165"/>
      <c r="R235" s="165"/>
      <c r="S235" s="165"/>
      <c r="T235" s="172">
        <f t="shared" si="145"/>
        <v>0</v>
      </c>
      <c r="U235" s="163">
        <v>36555</v>
      </c>
      <c r="V235" s="165">
        <f t="shared" si="143"/>
        <v>0</v>
      </c>
      <c r="W235" s="165" t="e">
        <f t="shared" si="141"/>
        <v>#DIV/0!</v>
      </c>
      <c r="X235" s="40"/>
      <c r="Y235" s="40"/>
      <c r="Z235" s="40"/>
      <c r="AA235" s="40"/>
      <c r="AB235" s="40"/>
      <c r="AC235" s="40"/>
      <c r="AD235" s="40"/>
      <c r="AE235" s="16"/>
      <c r="AF235" s="16"/>
      <c r="AG235" s="16"/>
      <c r="AH235" s="16"/>
      <c r="AI235" s="16"/>
      <c r="AJ235" s="16"/>
    </row>
    <row r="236" spans="1:36" ht="54.75" hidden="1" customHeight="1">
      <c r="A236" s="18"/>
      <c r="B236" s="20"/>
      <c r="C236" s="251"/>
      <c r="D236" s="222"/>
      <c r="E236" s="180"/>
      <c r="F236" s="166">
        <f t="shared" si="144"/>
        <v>0</v>
      </c>
      <c r="G236" s="166"/>
      <c r="H236" s="184"/>
      <c r="I236" s="192"/>
      <c r="J236" s="192"/>
      <c r="K236" s="192"/>
      <c r="L236" s="165"/>
      <c r="M236" s="165"/>
      <c r="N236" s="165"/>
      <c r="O236" s="165"/>
      <c r="P236" s="165"/>
      <c r="Q236" s="165"/>
      <c r="R236" s="165"/>
      <c r="S236" s="165"/>
      <c r="T236" s="172">
        <f t="shared" si="145"/>
        <v>0</v>
      </c>
      <c r="U236" s="163">
        <v>36555</v>
      </c>
      <c r="V236" s="165">
        <f t="shared" si="143"/>
        <v>0</v>
      </c>
      <c r="W236" s="165" t="e">
        <f t="shared" si="141"/>
        <v>#DIV/0!</v>
      </c>
      <c r="X236" s="40"/>
      <c r="Y236" s="40"/>
      <c r="Z236" s="40"/>
      <c r="AA236" s="40"/>
      <c r="AB236" s="40"/>
      <c r="AC236" s="40"/>
      <c r="AD236" s="40"/>
      <c r="AE236" s="16"/>
      <c r="AF236" s="16"/>
      <c r="AG236" s="16"/>
      <c r="AH236" s="16"/>
      <c r="AI236" s="16"/>
      <c r="AJ236" s="16"/>
    </row>
    <row r="237" spans="1:36" ht="96" hidden="1" customHeight="1">
      <c r="A237" s="18"/>
      <c r="B237" s="20"/>
      <c r="C237" s="251"/>
      <c r="D237" s="222"/>
      <c r="E237" s="180"/>
      <c r="F237" s="166">
        <f t="shared" si="144"/>
        <v>0</v>
      </c>
      <c r="G237" s="166"/>
      <c r="H237" s="184"/>
      <c r="I237" s="192"/>
      <c r="J237" s="192"/>
      <c r="K237" s="192"/>
      <c r="L237" s="165"/>
      <c r="M237" s="165"/>
      <c r="N237" s="165"/>
      <c r="O237" s="165"/>
      <c r="P237" s="165"/>
      <c r="Q237" s="165"/>
      <c r="R237" s="165"/>
      <c r="S237" s="165"/>
      <c r="T237" s="172">
        <f t="shared" si="145"/>
        <v>0</v>
      </c>
      <c r="U237" s="163">
        <v>36555</v>
      </c>
      <c r="V237" s="165">
        <f t="shared" si="143"/>
        <v>0</v>
      </c>
      <c r="W237" s="165" t="e">
        <f t="shared" si="141"/>
        <v>#DIV/0!</v>
      </c>
      <c r="X237" s="40"/>
      <c r="Y237" s="40"/>
      <c r="Z237" s="40"/>
      <c r="AA237" s="40"/>
      <c r="AB237" s="40"/>
      <c r="AC237" s="40"/>
      <c r="AD237" s="40"/>
      <c r="AE237" s="16"/>
      <c r="AF237" s="16"/>
      <c r="AG237" s="16"/>
      <c r="AH237" s="16"/>
      <c r="AI237" s="16"/>
      <c r="AJ237" s="16"/>
    </row>
    <row r="238" spans="1:36" ht="2.25" hidden="1" customHeight="1">
      <c r="A238" s="107"/>
      <c r="B238" s="94" t="s">
        <v>24</v>
      </c>
      <c r="C238" s="251"/>
      <c r="D238" s="222"/>
      <c r="E238" s="108"/>
      <c r="F238" s="166">
        <f t="shared" si="144"/>
        <v>0</v>
      </c>
      <c r="G238" s="108"/>
      <c r="H238" s="108"/>
      <c r="I238" s="108"/>
      <c r="J238" s="108"/>
      <c r="K238" s="108"/>
      <c r="L238" s="108"/>
      <c r="M238" s="108"/>
      <c r="N238" s="108"/>
      <c r="O238" s="108"/>
      <c r="P238" s="108"/>
      <c r="Q238" s="108"/>
      <c r="R238" s="108"/>
      <c r="S238" s="108"/>
      <c r="T238" s="172">
        <f t="shared" si="145"/>
        <v>0</v>
      </c>
      <c r="U238" s="163">
        <v>36555</v>
      </c>
      <c r="V238" s="165">
        <f t="shared" si="143"/>
        <v>0</v>
      </c>
      <c r="W238" s="165" t="e">
        <f t="shared" si="141"/>
        <v>#DIV/0!</v>
      </c>
      <c r="X238" s="40"/>
      <c r="Y238" s="40"/>
      <c r="Z238" s="40"/>
      <c r="AA238" s="40"/>
      <c r="AB238" s="40"/>
      <c r="AC238" s="40"/>
      <c r="AD238" s="40"/>
      <c r="AE238" s="16"/>
      <c r="AF238" s="16"/>
      <c r="AG238" s="16"/>
      <c r="AH238" s="16"/>
      <c r="AI238" s="16"/>
      <c r="AJ238" s="16"/>
    </row>
    <row r="239" spans="1:36" ht="56.25" hidden="1" customHeight="1">
      <c r="A239" s="18"/>
      <c r="B239" s="20"/>
      <c r="C239" s="251"/>
      <c r="D239" s="222"/>
      <c r="E239" s="180"/>
      <c r="F239" s="166">
        <f t="shared" si="144"/>
        <v>0</v>
      </c>
      <c r="G239" s="166"/>
      <c r="H239" s="184"/>
      <c r="I239" s="192"/>
      <c r="J239" s="192"/>
      <c r="K239" s="192"/>
      <c r="L239" s="165"/>
      <c r="M239" s="165"/>
      <c r="N239" s="165"/>
      <c r="O239" s="165"/>
      <c r="P239" s="165"/>
      <c r="Q239" s="165"/>
      <c r="R239" s="165"/>
      <c r="S239" s="165"/>
      <c r="T239" s="172">
        <f t="shared" si="145"/>
        <v>0</v>
      </c>
      <c r="U239" s="163">
        <v>36555</v>
      </c>
      <c r="V239" s="165">
        <f t="shared" si="143"/>
        <v>0</v>
      </c>
      <c r="W239" s="165" t="e">
        <f t="shared" si="141"/>
        <v>#DIV/0!</v>
      </c>
      <c r="X239" s="40"/>
      <c r="Y239" s="40"/>
      <c r="Z239" s="40"/>
      <c r="AA239" s="40"/>
      <c r="AB239" s="40"/>
      <c r="AC239" s="40"/>
      <c r="AD239" s="40"/>
      <c r="AE239" s="16"/>
      <c r="AF239" s="16"/>
      <c r="AG239" s="16"/>
      <c r="AH239" s="16"/>
      <c r="AI239" s="16"/>
      <c r="AJ239" s="16"/>
    </row>
    <row r="240" spans="1:36" ht="38.25" hidden="1" customHeight="1">
      <c r="A240" s="18"/>
      <c r="B240" s="20"/>
      <c r="C240" s="251"/>
      <c r="D240" s="222"/>
      <c r="E240" s="180"/>
      <c r="F240" s="166">
        <f t="shared" si="144"/>
        <v>0</v>
      </c>
      <c r="G240" s="166"/>
      <c r="H240" s="184"/>
      <c r="I240" s="192"/>
      <c r="J240" s="192"/>
      <c r="K240" s="192"/>
      <c r="L240" s="165"/>
      <c r="M240" s="165"/>
      <c r="N240" s="165"/>
      <c r="O240" s="165"/>
      <c r="P240" s="165"/>
      <c r="Q240" s="165"/>
      <c r="R240" s="165"/>
      <c r="S240" s="165"/>
      <c r="T240" s="172">
        <f t="shared" si="145"/>
        <v>0</v>
      </c>
      <c r="U240" s="163">
        <v>36555</v>
      </c>
      <c r="V240" s="165">
        <f t="shared" si="143"/>
        <v>0</v>
      </c>
      <c r="W240" s="165" t="e">
        <f t="shared" si="141"/>
        <v>#DIV/0!</v>
      </c>
      <c r="X240" s="40"/>
      <c r="Y240" s="40"/>
      <c r="Z240" s="40"/>
      <c r="AA240" s="40"/>
      <c r="AB240" s="40"/>
      <c r="AC240" s="40"/>
      <c r="AD240" s="40"/>
      <c r="AE240" s="16"/>
      <c r="AF240" s="16"/>
      <c r="AG240" s="16"/>
      <c r="AH240" s="16"/>
      <c r="AI240" s="16"/>
      <c r="AJ240" s="16"/>
    </row>
    <row r="241" spans="1:36" ht="30" hidden="1" customHeight="1">
      <c r="A241" s="18"/>
      <c r="B241" s="20"/>
      <c r="C241" s="251"/>
      <c r="D241" s="222"/>
      <c r="E241" s="180"/>
      <c r="F241" s="166">
        <f t="shared" si="144"/>
        <v>0</v>
      </c>
      <c r="G241" s="166"/>
      <c r="H241" s="184"/>
      <c r="I241" s="192"/>
      <c r="J241" s="192"/>
      <c r="K241" s="192"/>
      <c r="L241" s="165"/>
      <c r="M241" s="165"/>
      <c r="N241" s="165"/>
      <c r="O241" s="165"/>
      <c r="P241" s="165"/>
      <c r="Q241" s="165"/>
      <c r="R241" s="165"/>
      <c r="S241" s="165"/>
      <c r="T241" s="172">
        <f t="shared" si="145"/>
        <v>0</v>
      </c>
      <c r="U241" s="163">
        <v>36555</v>
      </c>
      <c r="V241" s="165">
        <f t="shared" si="143"/>
        <v>0</v>
      </c>
      <c r="W241" s="165" t="e">
        <f t="shared" si="141"/>
        <v>#DIV/0!</v>
      </c>
      <c r="X241" s="40"/>
      <c r="Y241" s="40"/>
      <c r="Z241" s="40"/>
      <c r="AA241" s="40"/>
      <c r="AB241" s="40"/>
      <c r="AC241" s="40"/>
      <c r="AD241" s="40"/>
      <c r="AE241" s="16"/>
      <c r="AF241" s="16"/>
      <c r="AG241" s="16"/>
      <c r="AH241" s="16"/>
      <c r="AI241" s="16"/>
      <c r="AJ241" s="16"/>
    </row>
    <row r="242" spans="1:36" ht="28.5" hidden="1" customHeight="1">
      <c r="A242" s="18"/>
      <c r="B242" s="20"/>
      <c r="C242" s="251"/>
      <c r="D242" s="222"/>
      <c r="E242" s="180"/>
      <c r="F242" s="166">
        <f t="shared" si="144"/>
        <v>0</v>
      </c>
      <c r="G242" s="166"/>
      <c r="H242" s="184"/>
      <c r="I242" s="192"/>
      <c r="J242" s="192"/>
      <c r="K242" s="192"/>
      <c r="L242" s="165"/>
      <c r="M242" s="165"/>
      <c r="N242" s="165"/>
      <c r="O242" s="165"/>
      <c r="P242" s="165"/>
      <c r="Q242" s="165"/>
      <c r="R242" s="165"/>
      <c r="S242" s="165"/>
      <c r="T242" s="172">
        <f t="shared" si="145"/>
        <v>0</v>
      </c>
      <c r="U242" s="163">
        <v>36555</v>
      </c>
      <c r="V242" s="165">
        <f t="shared" si="143"/>
        <v>0</v>
      </c>
      <c r="W242" s="165" t="e">
        <f t="shared" si="141"/>
        <v>#DIV/0!</v>
      </c>
      <c r="X242" s="40"/>
      <c r="Y242" s="40"/>
      <c r="Z242" s="40"/>
      <c r="AA242" s="40"/>
      <c r="AB242" s="40"/>
      <c r="AC242" s="40"/>
      <c r="AD242" s="40"/>
      <c r="AE242" s="16"/>
      <c r="AF242" s="16"/>
      <c r="AG242" s="16"/>
      <c r="AH242" s="16"/>
      <c r="AI242" s="16"/>
      <c r="AJ242" s="16"/>
    </row>
    <row r="243" spans="1:36" ht="28.5" hidden="1" customHeight="1">
      <c r="A243" s="18"/>
      <c r="B243" s="20"/>
      <c r="C243" s="251"/>
      <c r="D243" s="222"/>
      <c r="E243" s="180"/>
      <c r="F243" s="166">
        <f t="shared" si="144"/>
        <v>0</v>
      </c>
      <c r="G243" s="166"/>
      <c r="H243" s="184"/>
      <c r="I243" s="192"/>
      <c r="J243" s="192"/>
      <c r="K243" s="192"/>
      <c r="L243" s="165"/>
      <c r="M243" s="165"/>
      <c r="N243" s="165"/>
      <c r="O243" s="165"/>
      <c r="P243" s="165"/>
      <c r="Q243" s="165"/>
      <c r="R243" s="165"/>
      <c r="S243" s="165"/>
      <c r="T243" s="172">
        <f t="shared" si="145"/>
        <v>0</v>
      </c>
      <c r="U243" s="163">
        <v>36555</v>
      </c>
      <c r="V243" s="165">
        <f t="shared" si="143"/>
        <v>0</v>
      </c>
      <c r="W243" s="165" t="e">
        <f t="shared" si="141"/>
        <v>#DIV/0!</v>
      </c>
      <c r="X243" s="40"/>
      <c r="Y243" s="40"/>
      <c r="Z243" s="40"/>
      <c r="AA243" s="40"/>
      <c r="AB243" s="40"/>
      <c r="AC243" s="40"/>
      <c r="AD243" s="40"/>
      <c r="AE243" s="16"/>
      <c r="AF243" s="16"/>
      <c r="AG243" s="16"/>
      <c r="AH243" s="16"/>
      <c r="AI243" s="16"/>
      <c r="AJ243" s="16"/>
    </row>
    <row r="244" spans="1:36" ht="28.5" hidden="1" customHeight="1">
      <c r="A244" s="18"/>
      <c r="B244" s="20"/>
      <c r="C244" s="251"/>
      <c r="D244" s="222"/>
      <c r="E244" s="180"/>
      <c r="F244" s="166">
        <f t="shared" si="144"/>
        <v>0</v>
      </c>
      <c r="G244" s="166"/>
      <c r="H244" s="184"/>
      <c r="I244" s="192"/>
      <c r="J244" s="192"/>
      <c r="K244" s="192"/>
      <c r="L244" s="165"/>
      <c r="M244" s="165"/>
      <c r="N244" s="165"/>
      <c r="O244" s="165"/>
      <c r="P244" s="165"/>
      <c r="Q244" s="165"/>
      <c r="R244" s="165"/>
      <c r="S244" s="165"/>
      <c r="T244" s="172">
        <f t="shared" si="145"/>
        <v>0</v>
      </c>
      <c r="U244" s="163">
        <v>36555</v>
      </c>
      <c r="V244" s="165">
        <f t="shared" si="143"/>
        <v>0</v>
      </c>
      <c r="W244" s="165" t="e">
        <f t="shared" si="141"/>
        <v>#DIV/0!</v>
      </c>
      <c r="X244" s="40"/>
      <c r="Y244" s="40"/>
      <c r="Z244" s="40"/>
      <c r="AA244" s="40"/>
      <c r="AB244" s="40"/>
      <c r="AC244" s="40"/>
      <c r="AD244" s="40"/>
      <c r="AE244" s="16"/>
      <c r="AF244" s="16"/>
      <c r="AG244" s="16"/>
      <c r="AH244" s="16"/>
      <c r="AI244" s="16"/>
      <c r="AJ244" s="16"/>
    </row>
    <row r="245" spans="1:36" ht="45.75" hidden="1" customHeight="1">
      <c r="A245" s="18"/>
      <c r="B245" s="20"/>
      <c r="C245" s="251"/>
      <c r="D245" s="222"/>
      <c r="E245" s="180"/>
      <c r="F245" s="166">
        <f t="shared" si="144"/>
        <v>0</v>
      </c>
      <c r="G245" s="166"/>
      <c r="H245" s="184"/>
      <c r="I245" s="192"/>
      <c r="J245" s="192"/>
      <c r="K245" s="192"/>
      <c r="L245" s="165"/>
      <c r="M245" s="165"/>
      <c r="N245" s="165"/>
      <c r="O245" s="165"/>
      <c r="P245" s="165"/>
      <c r="Q245" s="165"/>
      <c r="R245" s="165"/>
      <c r="S245" s="165"/>
      <c r="T245" s="172">
        <f t="shared" si="145"/>
        <v>0</v>
      </c>
      <c r="U245" s="163">
        <v>36555</v>
      </c>
      <c r="V245" s="165">
        <f t="shared" si="143"/>
        <v>0</v>
      </c>
      <c r="W245" s="165" t="e">
        <f t="shared" si="141"/>
        <v>#DIV/0!</v>
      </c>
      <c r="X245" s="40"/>
      <c r="Y245" s="40"/>
      <c r="Z245" s="40"/>
      <c r="AA245" s="40"/>
      <c r="AB245" s="40"/>
      <c r="AC245" s="40"/>
      <c r="AD245" s="40"/>
      <c r="AE245" s="16"/>
      <c r="AF245" s="16"/>
      <c r="AG245" s="16"/>
      <c r="AH245" s="16"/>
      <c r="AI245" s="16"/>
      <c r="AJ245" s="16"/>
    </row>
    <row r="246" spans="1:36" ht="56.25" hidden="1" customHeight="1">
      <c r="A246" s="18"/>
      <c r="B246" s="20"/>
      <c r="C246" s="251"/>
      <c r="D246" s="222"/>
      <c r="E246" s="180"/>
      <c r="F246" s="166">
        <f t="shared" si="144"/>
        <v>0</v>
      </c>
      <c r="G246" s="166"/>
      <c r="H246" s="184"/>
      <c r="I246" s="192"/>
      <c r="J246" s="192"/>
      <c r="K246" s="192"/>
      <c r="L246" s="165"/>
      <c r="M246" s="165"/>
      <c r="N246" s="165"/>
      <c r="O246" s="165"/>
      <c r="P246" s="165"/>
      <c r="Q246" s="165"/>
      <c r="R246" s="165"/>
      <c r="S246" s="165"/>
      <c r="T246" s="172">
        <f t="shared" si="145"/>
        <v>0</v>
      </c>
      <c r="U246" s="163">
        <v>36555</v>
      </c>
      <c r="V246" s="165">
        <f t="shared" si="143"/>
        <v>0</v>
      </c>
      <c r="W246" s="165" t="e">
        <f t="shared" si="141"/>
        <v>#DIV/0!</v>
      </c>
      <c r="X246" s="40"/>
      <c r="Y246" s="40"/>
      <c r="Z246" s="40"/>
      <c r="AA246" s="40"/>
      <c r="AB246" s="40"/>
      <c r="AC246" s="40"/>
      <c r="AD246" s="40"/>
      <c r="AE246" s="16"/>
      <c r="AF246" s="16"/>
      <c r="AG246" s="16"/>
      <c r="AH246" s="16"/>
      <c r="AI246" s="16"/>
      <c r="AJ246" s="16"/>
    </row>
    <row r="247" spans="1:36" ht="78.75" hidden="1" customHeight="1">
      <c r="A247" s="18"/>
      <c r="B247" s="20">
        <v>3210</v>
      </c>
      <c r="C247" s="251"/>
      <c r="D247" s="223"/>
      <c r="E247" s="185"/>
      <c r="F247" s="166">
        <f t="shared" si="144"/>
        <v>0</v>
      </c>
      <c r="G247" s="166"/>
      <c r="H247" s="184"/>
      <c r="I247" s="192"/>
      <c r="J247" s="192"/>
      <c r="K247" s="192"/>
      <c r="L247" s="165"/>
      <c r="M247" s="165"/>
      <c r="N247" s="165"/>
      <c r="O247" s="165"/>
      <c r="P247" s="165"/>
      <c r="Q247" s="165"/>
      <c r="R247" s="165"/>
      <c r="S247" s="165"/>
      <c r="T247" s="172">
        <f t="shared" si="145"/>
        <v>0</v>
      </c>
      <c r="U247" s="163">
        <v>36555</v>
      </c>
      <c r="V247" s="165">
        <f t="shared" si="143"/>
        <v>0</v>
      </c>
      <c r="W247" s="165" t="e">
        <f t="shared" si="141"/>
        <v>#DIV/0!</v>
      </c>
      <c r="X247" s="40"/>
      <c r="Y247" s="40"/>
      <c r="Z247" s="40"/>
      <c r="AA247" s="40"/>
      <c r="AB247" s="40"/>
      <c r="AC247" s="40"/>
      <c r="AD247" s="40"/>
      <c r="AE247" s="16"/>
      <c r="AF247" s="16"/>
      <c r="AG247" s="16"/>
      <c r="AH247" s="16"/>
      <c r="AI247" s="16"/>
      <c r="AJ247" s="16"/>
    </row>
    <row r="248" spans="1:36" ht="43.5" hidden="1" customHeight="1">
      <c r="A248" s="77"/>
      <c r="B248" s="94">
        <v>1217520</v>
      </c>
      <c r="C248" s="261" t="s">
        <v>56</v>
      </c>
      <c r="D248" s="229"/>
      <c r="E248" s="179">
        <f>E249</f>
        <v>0</v>
      </c>
      <c r="F248" s="166">
        <f t="shared" si="144"/>
        <v>0</v>
      </c>
      <c r="G248" s="179">
        <f t="shared" ref="G248:S248" si="147">G249</f>
        <v>0</v>
      </c>
      <c r="H248" s="188">
        <f t="shared" si="147"/>
        <v>0</v>
      </c>
      <c r="I248" s="188">
        <f t="shared" si="147"/>
        <v>0</v>
      </c>
      <c r="J248" s="188">
        <f t="shared" si="147"/>
        <v>0</v>
      </c>
      <c r="K248" s="188">
        <f t="shared" si="147"/>
        <v>0</v>
      </c>
      <c r="L248" s="188">
        <f t="shared" si="147"/>
        <v>0</v>
      </c>
      <c r="M248" s="188">
        <f t="shared" si="147"/>
        <v>0</v>
      </c>
      <c r="N248" s="188">
        <f t="shared" si="147"/>
        <v>0</v>
      </c>
      <c r="O248" s="188">
        <f t="shared" si="147"/>
        <v>0</v>
      </c>
      <c r="P248" s="188">
        <f t="shared" si="147"/>
        <v>0</v>
      </c>
      <c r="Q248" s="188">
        <f t="shared" si="147"/>
        <v>0</v>
      </c>
      <c r="R248" s="188">
        <f t="shared" si="147"/>
        <v>0</v>
      </c>
      <c r="S248" s="188">
        <f t="shared" si="147"/>
        <v>0</v>
      </c>
      <c r="T248" s="172">
        <f t="shared" si="145"/>
        <v>0</v>
      </c>
      <c r="U248" s="163">
        <v>36555</v>
      </c>
      <c r="V248" s="165">
        <f t="shared" si="143"/>
        <v>0</v>
      </c>
      <c r="W248" s="165" t="e">
        <f t="shared" si="141"/>
        <v>#DIV/0!</v>
      </c>
      <c r="X248" s="40"/>
      <c r="Y248" s="40"/>
      <c r="Z248" s="40"/>
      <c r="AA248" s="40"/>
      <c r="AB248" s="40"/>
      <c r="AC248" s="40"/>
      <c r="AD248" s="40"/>
      <c r="AE248" s="16"/>
      <c r="AF248" s="16"/>
      <c r="AG248" s="16"/>
      <c r="AH248" s="16"/>
      <c r="AI248" s="16"/>
      <c r="AJ248" s="16"/>
    </row>
    <row r="249" spans="1:36" ht="81.75" hidden="1" customHeight="1">
      <c r="A249" s="18"/>
      <c r="B249" s="20">
        <v>3110</v>
      </c>
      <c r="C249" s="116" t="s">
        <v>36</v>
      </c>
      <c r="D249" s="220" t="s">
        <v>95</v>
      </c>
      <c r="E249" s="180"/>
      <c r="F249" s="166">
        <f t="shared" si="144"/>
        <v>0</v>
      </c>
      <c r="G249" s="166"/>
      <c r="H249" s="184"/>
      <c r="I249" s="192"/>
      <c r="J249" s="192"/>
      <c r="K249" s="192"/>
      <c r="L249" s="165"/>
      <c r="M249" s="165"/>
      <c r="N249" s="165"/>
      <c r="O249" s="165"/>
      <c r="P249" s="165"/>
      <c r="Q249" s="165"/>
      <c r="R249" s="165"/>
      <c r="S249" s="165"/>
      <c r="T249" s="172">
        <f t="shared" si="145"/>
        <v>0</v>
      </c>
      <c r="U249" s="163">
        <v>36555</v>
      </c>
      <c r="V249" s="165">
        <f t="shared" si="143"/>
        <v>0</v>
      </c>
      <c r="W249" s="165" t="e">
        <f t="shared" si="141"/>
        <v>#DIV/0!</v>
      </c>
      <c r="X249" s="40"/>
      <c r="Y249" s="40"/>
      <c r="Z249" s="40"/>
      <c r="AA249" s="40"/>
      <c r="AB249" s="40"/>
      <c r="AC249" s="40"/>
      <c r="AD249" s="40"/>
      <c r="AE249" s="16"/>
      <c r="AF249" s="16"/>
      <c r="AG249" s="16"/>
      <c r="AH249" s="16"/>
      <c r="AI249" s="16"/>
      <c r="AJ249" s="16"/>
    </row>
    <row r="250" spans="1:36" ht="81.75" customHeight="1">
      <c r="A250" s="18">
        <v>111</v>
      </c>
      <c r="B250" s="20">
        <v>3132</v>
      </c>
      <c r="C250" s="366" t="s">
        <v>0</v>
      </c>
      <c r="D250" s="301" t="s">
        <v>205</v>
      </c>
      <c r="E250" s="172">
        <v>100000</v>
      </c>
      <c r="F250" s="166">
        <f t="shared" si="144"/>
        <v>0</v>
      </c>
      <c r="G250" s="73"/>
      <c r="H250" s="387"/>
      <c r="I250" s="387"/>
      <c r="J250" s="192"/>
      <c r="K250" s="192"/>
      <c r="L250" s="165"/>
      <c r="M250" s="165"/>
      <c r="N250" s="165"/>
      <c r="O250" s="165"/>
      <c r="P250" s="165"/>
      <c r="Q250" s="165"/>
      <c r="R250" s="165"/>
      <c r="S250" s="165"/>
      <c r="T250" s="172">
        <f t="shared" si="145"/>
        <v>0</v>
      </c>
      <c r="U250" s="163">
        <v>0</v>
      </c>
      <c r="V250" s="165">
        <f t="shared" si="143"/>
        <v>100000</v>
      </c>
      <c r="W250" s="165">
        <f t="shared" si="141"/>
        <v>0</v>
      </c>
      <c r="X250" s="40"/>
      <c r="Y250" s="40"/>
      <c r="Z250" s="40"/>
      <c r="AA250" s="40"/>
      <c r="AB250" s="40"/>
      <c r="AC250" s="40"/>
      <c r="AD250" s="40"/>
      <c r="AE250" s="16"/>
      <c r="AF250" s="16"/>
      <c r="AG250" s="16"/>
      <c r="AH250" s="16"/>
      <c r="AI250" s="16"/>
      <c r="AJ250" s="16"/>
    </row>
    <row r="251" spans="1:36" ht="81.75" customHeight="1">
      <c r="A251" s="18">
        <v>112</v>
      </c>
      <c r="B251" s="20">
        <v>3132</v>
      </c>
      <c r="C251" s="366" t="s">
        <v>0</v>
      </c>
      <c r="D251" s="301" t="s">
        <v>206</v>
      </c>
      <c r="E251" s="172">
        <v>86000</v>
      </c>
      <c r="F251" s="166">
        <f t="shared" si="144"/>
        <v>0</v>
      </c>
      <c r="G251" s="73"/>
      <c r="H251" s="387"/>
      <c r="I251" s="387"/>
      <c r="J251" s="192"/>
      <c r="K251" s="192"/>
      <c r="L251" s="165"/>
      <c r="M251" s="165"/>
      <c r="N251" s="165"/>
      <c r="O251" s="165"/>
      <c r="P251" s="165"/>
      <c r="Q251" s="165"/>
      <c r="R251" s="165"/>
      <c r="S251" s="165"/>
      <c r="T251" s="172">
        <f t="shared" si="145"/>
        <v>0</v>
      </c>
      <c r="U251" s="163">
        <v>0</v>
      </c>
      <c r="V251" s="165">
        <f t="shared" si="143"/>
        <v>86000</v>
      </c>
      <c r="W251" s="165">
        <f t="shared" si="141"/>
        <v>0</v>
      </c>
      <c r="X251" s="40"/>
      <c r="Y251" s="40"/>
      <c r="Z251" s="40"/>
      <c r="AA251" s="40"/>
      <c r="AB251" s="40"/>
      <c r="AC251" s="40"/>
      <c r="AD251" s="40"/>
      <c r="AE251" s="16"/>
      <c r="AF251" s="16"/>
      <c r="AG251" s="16"/>
      <c r="AH251" s="16"/>
      <c r="AI251" s="16"/>
      <c r="AJ251" s="16"/>
    </row>
    <row r="252" spans="1:36" ht="81.75" customHeight="1">
      <c r="A252" s="18">
        <v>113</v>
      </c>
      <c r="B252" s="20">
        <v>3132</v>
      </c>
      <c r="C252" s="366" t="s">
        <v>0</v>
      </c>
      <c r="D252" s="301" t="s">
        <v>207</v>
      </c>
      <c r="E252" s="172">
        <v>61000</v>
      </c>
      <c r="F252" s="166">
        <f t="shared" si="144"/>
        <v>0</v>
      </c>
      <c r="G252" s="73"/>
      <c r="H252" s="387"/>
      <c r="I252" s="387"/>
      <c r="J252" s="192"/>
      <c r="K252" s="192"/>
      <c r="L252" s="165"/>
      <c r="M252" s="165"/>
      <c r="N252" s="165"/>
      <c r="O252" s="165"/>
      <c r="P252" s="165"/>
      <c r="Q252" s="165"/>
      <c r="R252" s="165"/>
      <c r="S252" s="165"/>
      <c r="T252" s="172">
        <f t="shared" si="145"/>
        <v>0</v>
      </c>
      <c r="U252" s="163">
        <v>0</v>
      </c>
      <c r="V252" s="165">
        <f t="shared" si="143"/>
        <v>61000</v>
      </c>
      <c r="W252" s="165">
        <f t="shared" si="141"/>
        <v>0</v>
      </c>
      <c r="X252" s="40"/>
      <c r="Y252" s="40"/>
      <c r="Z252" s="40"/>
      <c r="AA252" s="40"/>
      <c r="AB252" s="40"/>
      <c r="AC252" s="40"/>
      <c r="AD252" s="40"/>
      <c r="AE252" s="16"/>
      <c r="AF252" s="16"/>
      <c r="AG252" s="16"/>
      <c r="AH252" s="16"/>
      <c r="AI252" s="16"/>
      <c r="AJ252" s="16"/>
    </row>
    <row r="253" spans="1:36" ht="81.75" customHeight="1">
      <c r="A253" s="18">
        <v>114</v>
      </c>
      <c r="B253" s="20">
        <v>3132</v>
      </c>
      <c r="C253" s="366" t="s">
        <v>0</v>
      </c>
      <c r="D253" s="301" t="s">
        <v>208</v>
      </c>
      <c r="E253" s="172">
        <v>70000</v>
      </c>
      <c r="F253" s="166">
        <f t="shared" si="144"/>
        <v>0</v>
      </c>
      <c r="G253" s="73"/>
      <c r="H253" s="387"/>
      <c r="I253" s="387"/>
      <c r="J253" s="192"/>
      <c r="K253" s="192"/>
      <c r="L253" s="165"/>
      <c r="M253" s="165"/>
      <c r="N253" s="165"/>
      <c r="O253" s="165"/>
      <c r="P253" s="165"/>
      <c r="Q253" s="165"/>
      <c r="R253" s="165"/>
      <c r="S253" s="165"/>
      <c r="T253" s="172">
        <f t="shared" si="145"/>
        <v>0</v>
      </c>
      <c r="U253" s="163">
        <v>0</v>
      </c>
      <c r="V253" s="165">
        <f t="shared" si="143"/>
        <v>70000</v>
      </c>
      <c r="W253" s="165">
        <f t="shared" si="141"/>
        <v>0</v>
      </c>
      <c r="X253" s="40"/>
      <c r="Y253" s="40"/>
      <c r="Z253" s="40"/>
      <c r="AA253" s="40"/>
      <c r="AB253" s="40"/>
      <c r="AC253" s="40"/>
      <c r="AD253" s="40"/>
      <c r="AE253" s="16"/>
      <c r="AF253" s="16"/>
      <c r="AG253" s="16"/>
      <c r="AH253" s="16"/>
      <c r="AI253" s="16"/>
      <c r="AJ253" s="16"/>
    </row>
    <row r="254" spans="1:36" ht="81.75" customHeight="1">
      <c r="A254" s="18">
        <v>115</v>
      </c>
      <c r="B254" s="20">
        <v>3132</v>
      </c>
      <c r="C254" s="366" t="s">
        <v>0</v>
      </c>
      <c r="D254" s="301" t="s">
        <v>209</v>
      </c>
      <c r="E254" s="172">
        <v>70000</v>
      </c>
      <c r="F254" s="166">
        <f t="shared" si="144"/>
        <v>0</v>
      </c>
      <c r="G254" s="73"/>
      <c r="H254" s="387"/>
      <c r="I254" s="387"/>
      <c r="J254" s="192"/>
      <c r="K254" s="192"/>
      <c r="L254" s="165"/>
      <c r="M254" s="165"/>
      <c r="N254" s="165"/>
      <c r="O254" s="165"/>
      <c r="P254" s="165"/>
      <c r="Q254" s="165"/>
      <c r="R254" s="165"/>
      <c r="S254" s="165"/>
      <c r="T254" s="172">
        <f t="shared" si="145"/>
        <v>0</v>
      </c>
      <c r="U254" s="163">
        <v>0</v>
      </c>
      <c r="V254" s="165">
        <f t="shared" si="143"/>
        <v>70000</v>
      </c>
      <c r="W254" s="165">
        <f t="shared" si="141"/>
        <v>0</v>
      </c>
      <c r="X254" s="40"/>
      <c r="Y254" s="40"/>
      <c r="Z254" s="40"/>
      <c r="AA254" s="40"/>
      <c r="AB254" s="40"/>
      <c r="AC254" s="40"/>
      <c r="AD254" s="40"/>
      <c r="AE254" s="16"/>
      <c r="AF254" s="16"/>
      <c r="AG254" s="16"/>
      <c r="AH254" s="16"/>
      <c r="AI254" s="16"/>
      <c r="AJ254" s="16"/>
    </row>
    <row r="255" spans="1:36" ht="81.75" customHeight="1">
      <c r="A255" s="18">
        <v>116</v>
      </c>
      <c r="B255" s="20">
        <v>3132</v>
      </c>
      <c r="C255" s="366" t="s">
        <v>0</v>
      </c>
      <c r="D255" s="301" t="s">
        <v>210</v>
      </c>
      <c r="E255" s="172">
        <v>140000</v>
      </c>
      <c r="F255" s="166">
        <f t="shared" si="144"/>
        <v>0</v>
      </c>
      <c r="G255" s="73"/>
      <c r="H255" s="387"/>
      <c r="I255" s="387"/>
      <c r="J255" s="192"/>
      <c r="K255" s="192"/>
      <c r="L255" s="165"/>
      <c r="M255" s="165"/>
      <c r="N255" s="165"/>
      <c r="O255" s="165"/>
      <c r="P255" s="165"/>
      <c r="Q255" s="165"/>
      <c r="R255" s="165"/>
      <c r="S255" s="165"/>
      <c r="T255" s="172">
        <f t="shared" si="145"/>
        <v>0</v>
      </c>
      <c r="U255" s="163">
        <v>0</v>
      </c>
      <c r="V255" s="165">
        <f t="shared" si="143"/>
        <v>140000</v>
      </c>
      <c r="W255" s="165">
        <f t="shared" si="141"/>
        <v>0</v>
      </c>
      <c r="X255" s="40"/>
      <c r="Y255" s="40"/>
      <c r="Z255" s="40"/>
      <c r="AA255" s="40"/>
      <c r="AB255" s="40"/>
      <c r="AC255" s="40"/>
      <c r="AD255" s="40"/>
      <c r="AE255" s="16"/>
      <c r="AF255" s="16"/>
      <c r="AG255" s="16"/>
      <c r="AH255" s="16"/>
      <c r="AI255" s="16"/>
      <c r="AJ255" s="16"/>
    </row>
    <row r="256" spans="1:36" ht="81.75" hidden="1" customHeight="1">
      <c r="A256" s="18"/>
      <c r="B256" s="20"/>
      <c r="C256" s="116"/>
      <c r="D256" s="220"/>
      <c r="E256" s="180"/>
      <c r="F256" s="166"/>
      <c r="G256" s="166"/>
      <c r="H256" s="184"/>
      <c r="I256" s="192"/>
      <c r="J256" s="192"/>
      <c r="K256" s="192"/>
      <c r="L256" s="165"/>
      <c r="M256" s="165"/>
      <c r="N256" s="165"/>
      <c r="O256" s="165"/>
      <c r="P256" s="165"/>
      <c r="Q256" s="165"/>
      <c r="R256" s="165"/>
      <c r="S256" s="165"/>
      <c r="T256" s="172"/>
      <c r="U256" s="163">
        <v>0</v>
      </c>
      <c r="V256" s="165"/>
      <c r="W256" s="165"/>
      <c r="X256" s="40"/>
      <c r="Y256" s="40"/>
      <c r="Z256" s="40"/>
      <c r="AA256" s="40"/>
      <c r="AB256" s="40"/>
      <c r="AC256" s="40"/>
      <c r="AD256" s="40"/>
      <c r="AE256" s="16"/>
      <c r="AF256" s="16"/>
      <c r="AG256" s="16"/>
      <c r="AH256" s="16"/>
      <c r="AI256" s="16"/>
      <c r="AJ256" s="16"/>
    </row>
    <row r="257" spans="1:36" ht="54.75" customHeight="1">
      <c r="A257" s="76">
        <v>117</v>
      </c>
      <c r="B257" s="333">
        <v>1217670</v>
      </c>
      <c r="C257" s="92" t="s">
        <v>49</v>
      </c>
      <c r="D257" s="224"/>
      <c r="E257" s="179">
        <f>E258</f>
        <v>6708280</v>
      </c>
      <c r="F257" s="179">
        <f t="shared" ref="F257:V257" si="148">F258</f>
        <v>984300</v>
      </c>
      <c r="G257" s="179">
        <f t="shared" si="148"/>
        <v>984300</v>
      </c>
      <c r="H257" s="179">
        <f t="shared" si="148"/>
        <v>0</v>
      </c>
      <c r="I257" s="179">
        <f t="shared" si="148"/>
        <v>0</v>
      </c>
      <c r="J257" s="179">
        <f t="shared" si="148"/>
        <v>0</v>
      </c>
      <c r="K257" s="179">
        <f t="shared" si="148"/>
        <v>0</v>
      </c>
      <c r="L257" s="179">
        <f t="shared" si="148"/>
        <v>0</v>
      </c>
      <c r="M257" s="179">
        <f t="shared" si="148"/>
        <v>0</v>
      </c>
      <c r="N257" s="179">
        <f t="shared" si="148"/>
        <v>0</v>
      </c>
      <c r="O257" s="179">
        <f t="shared" si="148"/>
        <v>0</v>
      </c>
      <c r="P257" s="179">
        <f t="shared" si="148"/>
        <v>0</v>
      </c>
      <c r="Q257" s="179">
        <f t="shared" si="148"/>
        <v>0</v>
      </c>
      <c r="R257" s="179">
        <f t="shared" si="148"/>
        <v>0</v>
      </c>
      <c r="S257" s="179">
        <f t="shared" si="148"/>
        <v>0</v>
      </c>
      <c r="T257" s="179">
        <f t="shared" si="148"/>
        <v>0</v>
      </c>
      <c r="U257" s="179">
        <f t="shared" si="148"/>
        <v>984300</v>
      </c>
      <c r="V257" s="179">
        <f t="shared" si="148"/>
        <v>5723980</v>
      </c>
      <c r="W257" s="165">
        <f t="shared" ref="W257:W262" si="149">U257*100/E257</f>
        <v>14.672911685260603</v>
      </c>
      <c r="X257" s="40"/>
      <c r="Y257" s="40"/>
      <c r="Z257" s="40"/>
      <c r="AA257" s="40"/>
      <c r="AB257" s="40"/>
      <c r="AC257" s="40"/>
      <c r="AD257" s="40"/>
      <c r="AE257" s="16"/>
      <c r="AF257" s="16"/>
      <c r="AG257" s="16"/>
      <c r="AH257" s="16"/>
      <c r="AI257" s="16"/>
      <c r="AJ257" s="16"/>
    </row>
    <row r="258" spans="1:36" ht="99.75" customHeight="1">
      <c r="A258" s="18">
        <v>118</v>
      </c>
      <c r="B258" s="20">
        <v>3210</v>
      </c>
      <c r="C258" s="353" t="s">
        <v>34</v>
      </c>
      <c r="D258" s="301" t="s">
        <v>211</v>
      </c>
      <c r="E258" s="180">
        <v>6708280</v>
      </c>
      <c r="F258" s="166">
        <f>G258+T258</f>
        <v>984300</v>
      </c>
      <c r="G258" s="166">
        <v>984300</v>
      </c>
      <c r="H258" s="172"/>
      <c r="I258" s="330"/>
      <c r="J258" s="330"/>
      <c r="K258" s="330"/>
      <c r="L258" s="182"/>
      <c r="M258" s="182"/>
      <c r="N258" s="182"/>
      <c r="O258" s="182"/>
      <c r="P258" s="182"/>
      <c r="Q258" s="182"/>
      <c r="R258" s="182"/>
      <c r="S258" s="182"/>
      <c r="T258" s="172">
        <f>H258+I258+J258+K258+L258+M258+N258+O258+P258+Q258</f>
        <v>0</v>
      </c>
      <c r="U258" s="172">
        <v>984300</v>
      </c>
      <c r="V258" s="165">
        <f>E258-F258</f>
        <v>5723980</v>
      </c>
      <c r="W258" s="165">
        <f t="shared" si="149"/>
        <v>14.672911685260603</v>
      </c>
      <c r="X258" s="40"/>
      <c r="Y258" s="40"/>
      <c r="Z258" s="40"/>
      <c r="AA258" s="40"/>
      <c r="AB258" s="40"/>
      <c r="AC258" s="40"/>
      <c r="AD258" s="40"/>
      <c r="AE258" s="16"/>
      <c r="AF258" s="16"/>
      <c r="AG258" s="16"/>
      <c r="AH258" s="16"/>
      <c r="AI258" s="16"/>
      <c r="AJ258" s="16"/>
    </row>
    <row r="259" spans="1:36" ht="99.75" customHeight="1">
      <c r="A259" s="76">
        <v>119</v>
      </c>
      <c r="B259" s="146">
        <v>1218110</v>
      </c>
      <c r="C259" s="362" t="s">
        <v>163</v>
      </c>
      <c r="D259" s="235"/>
      <c r="E259" s="179">
        <f>E260</f>
        <v>1000000</v>
      </c>
      <c r="F259" s="179">
        <f t="shared" ref="F259:V259" si="150">F260</f>
        <v>0</v>
      </c>
      <c r="G259" s="179">
        <f t="shared" si="150"/>
        <v>0</v>
      </c>
      <c r="H259" s="179">
        <f t="shared" si="150"/>
        <v>0</v>
      </c>
      <c r="I259" s="179">
        <f t="shared" si="150"/>
        <v>0</v>
      </c>
      <c r="J259" s="179">
        <f t="shared" si="150"/>
        <v>0</v>
      </c>
      <c r="K259" s="179">
        <f t="shared" si="150"/>
        <v>0</v>
      </c>
      <c r="L259" s="179">
        <f t="shared" si="150"/>
        <v>0</v>
      </c>
      <c r="M259" s="179">
        <f t="shared" si="150"/>
        <v>0</v>
      </c>
      <c r="N259" s="179">
        <f t="shared" si="150"/>
        <v>0</v>
      </c>
      <c r="O259" s="179">
        <f t="shared" si="150"/>
        <v>0</v>
      </c>
      <c r="P259" s="179">
        <f t="shared" si="150"/>
        <v>0</v>
      </c>
      <c r="Q259" s="179">
        <f t="shared" si="150"/>
        <v>0</v>
      </c>
      <c r="R259" s="179">
        <f t="shared" si="150"/>
        <v>0</v>
      </c>
      <c r="S259" s="179">
        <f t="shared" si="150"/>
        <v>0</v>
      </c>
      <c r="T259" s="179">
        <f t="shared" si="150"/>
        <v>0</v>
      </c>
      <c r="U259" s="179">
        <f t="shared" si="150"/>
        <v>0</v>
      </c>
      <c r="V259" s="179">
        <f t="shared" si="150"/>
        <v>1000000</v>
      </c>
      <c r="W259" s="165">
        <f t="shared" si="149"/>
        <v>0</v>
      </c>
      <c r="X259" s="40"/>
      <c r="Y259" s="40"/>
      <c r="Z259" s="40"/>
      <c r="AA259" s="40"/>
      <c r="AB259" s="40"/>
      <c r="AC259" s="40"/>
      <c r="AD259" s="40"/>
      <c r="AE259" s="16"/>
      <c r="AF259" s="16"/>
      <c r="AG259" s="16"/>
      <c r="AH259" s="16"/>
      <c r="AI259" s="16"/>
      <c r="AJ259" s="16"/>
    </row>
    <row r="260" spans="1:36" ht="72" customHeight="1">
      <c r="A260" s="18">
        <v>120</v>
      </c>
      <c r="B260" s="39">
        <v>3110</v>
      </c>
      <c r="C260" s="116" t="s">
        <v>36</v>
      </c>
      <c r="D260" s="232" t="s">
        <v>164</v>
      </c>
      <c r="E260" s="180">
        <v>1000000</v>
      </c>
      <c r="F260" s="166">
        <f>G260+T260</f>
        <v>0</v>
      </c>
      <c r="G260" s="166"/>
      <c r="H260" s="172"/>
      <c r="I260" s="330"/>
      <c r="J260" s="330"/>
      <c r="K260" s="330"/>
      <c r="L260" s="182"/>
      <c r="M260" s="182"/>
      <c r="N260" s="182"/>
      <c r="O260" s="182"/>
      <c r="P260" s="182"/>
      <c r="Q260" s="182"/>
      <c r="R260" s="182"/>
      <c r="S260" s="182"/>
      <c r="T260" s="172">
        <f>H260+I260+J260+K260</f>
        <v>0</v>
      </c>
      <c r="U260" s="172">
        <v>0</v>
      </c>
      <c r="V260" s="165">
        <f>E260-F260</f>
        <v>1000000</v>
      </c>
      <c r="W260" s="165">
        <f t="shared" si="149"/>
        <v>0</v>
      </c>
      <c r="X260" s="40"/>
      <c r="Y260" s="40"/>
      <c r="Z260" s="40"/>
      <c r="AA260" s="40"/>
      <c r="AB260" s="40"/>
      <c r="AC260" s="40"/>
      <c r="AD260" s="40"/>
      <c r="AE260" s="16"/>
      <c r="AF260" s="16"/>
      <c r="AG260" s="16"/>
      <c r="AH260" s="16"/>
      <c r="AI260" s="16"/>
      <c r="AJ260" s="16"/>
    </row>
    <row r="261" spans="1:36" ht="144" customHeight="1">
      <c r="A261" s="18">
        <v>121</v>
      </c>
      <c r="B261" s="371" t="s">
        <v>173</v>
      </c>
      <c r="C261" s="263" t="s">
        <v>98</v>
      </c>
      <c r="D261" s="226"/>
      <c r="E261" s="227">
        <f>E262+E265+E267+E269</f>
        <v>100450</v>
      </c>
      <c r="F261" s="227">
        <f t="shared" ref="F261:V261" si="151">F262+F265+F267+F269</f>
        <v>3755</v>
      </c>
      <c r="G261" s="227">
        <f t="shared" si="151"/>
        <v>3755</v>
      </c>
      <c r="H261" s="227">
        <f t="shared" si="151"/>
        <v>0</v>
      </c>
      <c r="I261" s="227">
        <f t="shared" si="151"/>
        <v>0</v>
      </c>
      <c r="J261" s="227">
        <f t="shared" si="151"/>
        <v>0</v>
      </c>
      <c r="K261" s="227">
        <f t="shared" si="151"/>
        <v>0</v>
      </c>
      <c r="L261" s="227">
        <f t="shared" si="151"/>
        <v>0</v>
      </c>
      <c r="M261" s="227">
        <f t="shared" si="151"/>
        <v>0</v>
      </c>
      <c r="N261" s="227">
        <f t="shared" si="151"/>
        <v>0</v>
      </c>
      <c r="O261" s="227">
        <f t="shared" si="151"/>
        <v>0</v>
      </c>
      <c r="P261" s="227">
        <f t="shared" si="151"/>
        <v>0</v>
      </c>
      <c r="Q261" s="227">
        <f t="shared" si="151"/>
        <v>0</v>
      </c>
      <c r="R261" s="227">
        <f t="shared" si="151"/>
        <v>0</v>
      </c>
      <c r="S261" s="227">
        <f t="shared" si="151"/>
        <v>0</v>
      </c>
      <c r="T261" s="227">
        <f t="shared" si="151"/>
        <v>0</v>
      </c>
      <c r="U261" s="227">
        <f t="shared" si="151"/>
        <v>3755</v>
      </c>
      <c r="V261" s="227">
        <f t="shared" si="151"/>
        <v>96695</v>
      </c>
      <c r="W261" s="165">
        <f t="shared" si="149"/>
        <v>3.7381781981085118</v>
      </c>
      <c r="X261" s="40"/>
      <c r="Y261" s="40"/>
      <c r="Z261" s="40"/>
      <c r="AA261" s="40"/>
      <c r="AB261" s="40"/>
      <c r="AC261" s="40"/>
      <c r="AD261" s="40"/>
      <c r="AE261" s="16"/>
      <c r="AF261" s="16"/>
      <c r="AG261" s="16"/>
      <c r="AH261" s="16"/>
      <c r="AI261" s="16"/>
      <c r="AJ261" s="16"/>
    </row>
    <row r="262" spans="1:36" ht="104.25" customHeight="1">
      <c r="A262" s="76">
        <v>122</v>
      </c>
      <c r="B262" s="240" t="s">
        <v>68</v>
      </c>
      <c r="C262" s="112" t="s">
        <v>65</v>
      </c>
      <c r="D262" s="225"/>
      <c r="E262" s="179">
        <f>E263+E264</f>
        <v>30000</v>
      </c>
      <c r="F262" s="179">
        <f t="shared" ref="F262:V262" si="152">F263+F264</f>
        <v>0</v>
      </c>
      <c r="G262" s="179">
        <f t="shared" si="152"/>
        <v>0</v>
      </c>
      <c r="H262" s="179">
        <f t="shared" si="152"/>
        <v>0</v>
      </c>
      <c r="I262" s="179">
        <f t="shared" si="152"/>
        <v>0</v>
      </c>
      <c r="J262" s="179">
        <f t="shared" si="152"/>
        <v>0</v>
      </c>
      <c r="K262" s="179">
        <f t="shared" si="152"/>
        <v>0</v>
      </c>
      <c r="L262" s="179">
        <f t="shared" si="152"/>
        <v>0</v>
      </c>
      <c r="M262" s="179">
        <f t="shared" si="152"/>
        <v>0</v>
      </c>
      <c r="N262" s="179">
        <f t="shared" si="152"/>
        <v>0</v>
      </c>
      <c r="O262" s="179">
        <f t="shared" si="152"/>
        <v>0</v>
      </c>
      <c r="P262" s="179">
        <f t="shared" si="152"/>
        <v>0</v>
      </c>
      <c r="Q262" s="179">
        <f t="shared" si="152"/>
        <v>0</v>
      </c>
      <c r="R262" s="179">
        <f t="shared" si="152"/>
        <v>0</v>
      </c>
      <c r="S262" s="179">
        <f t="shared" si="152"/>
        <v>0</v>
      </c>
      <c r="T262" s="179">
        <f t="shared" si="152"/>
        <v>0</v>
      </c>
      <c r="U262" s="179">
        <f t="shared" si="152"/>
        <v>0</v>
      </c>
      <c r="V262" s="179">
        <f t="shared" si="152"/>
        <v>30000</v>
      </c>
      <c r="W262" s="165">
        <f t="shared" si="149"/>
        <v>0</v>
      </c>
      <c r="X262" s="40"/>
      <c r="Y262" s="40"/>
      <c r="Z262" s="40"/>
      <c r="AA262" s="40"/>
      <c r="AB262" s="40"/>
      <c r="AC262" s="40"/>
      <c r="AD262" s="40"/>
      <c r="AE262" s="16"/>
      <c r="AF262" s="16"/>
      <c r="AG262" s="16"/>
      <c r="AH262" s="16"/>
      <c r="AI262" s="16"/>
      <c r="AJ262" s="16"/>
    </row>
    <row r="263" spans="1:36" ht="55.5" customHeight="1">
      <c r="A263" s="18">
        <v>123</v>
      </c>
      <c r="B263" s="241" t="s">
        <v>7</v>
      </c>
      <c r="C263" s="136" t="s">
        <v>36</v>
      </c>
      <c r="D263" s="231" t="s">
        <v>144</v>
      </c>
      <c r="E263" s="185">
        <v>30000</v>
      </c>
      <c r="F263" s="185">
        <f>T263</f>
        <v>0</v>
      </c>
      <c r="G263" s="186"/>
      <c r="H263" s="186"/>
      <c r="I263" s="186"/>
      <c r="J263" s="186"/>
      <c r="K263" s="186"/>
      <c r="L263" s="186"/>
      <c r="M263" s="186"/>
      <c r="N263" s="186"/>
      <c r="O263" s="186"/>
      <c r="P263" s="186"/>
      <c r="Q263" s="186"/>
      <c r="R263" s="186"/>
      <c r="S263" s="186"/>
      <c r="T263" s="185">
        <f>H263+I263+J263</f>
        <v>0</v>
      </c>
      <c r="U263" s="185">
        <v>0</v>
      </c>
      <c r="V263" s="185">
        <f>E263-F263</f>
        <v>30000</v>
      </c>
      <c r="W263" s="185">
        <f>W267+W269</f>
        <v>9.6282051282051277</v>
      </c>
      <c r="X263" s="40"/>
      <c r="Y263" s="40"/>
      <c r="Z263" s="40"/>
      <c r="AA263" s="40"/>
      <c r="AB263" s="40"/>
      <c r="AC263" s="40"/>
      <c r="AD263" s="40"/>
      <c r="AE263" s="16"/>
      <c r="AF263" s="16"/>
      <c r="AG263" s="16"/>
      <c r="AH263" s="16"/>
      <c r="AI263" s="16"/>
      <c r="AJ263" s="16"/>
    </row>
    <row r="264" spans="1:36" ht="50.25" hidden="1" customHeight="1">
      <c r="A264" s="18"/>
      <c r="B264" s="241"/>
      <c r="C264" s="251"/>
      <c r="D264" s="262"/>
      <c r="E264" s="185"/>
      <c r="F264" s="185">
        <f>T264</f>
        <v>0</v>
      </c>
      <c r="G264" s="186"/>
      <c r="H264" s="186"/>
      <c r="I264" s="186"/>
      <c r="J264" s="186"/>
      <c r="K264" s="186"/>
      <c r="L264" s="186"/>
      <c r="M264" s="186"/>
      <c r="N264" s="186"/>
      <c r="O264" s="186"/>
      <c r="P264" s="186"/>
      <c r="Q264" s="186"/>
      <c r="R264" s="186"/>
      <c r="S264" s="186"/>
      <c r="T264" s="185">
        <f>H264+I264+J264</f>
        <v>0</v>
      </c>
      <c r="U264" s="186"/>
      <c r="V264" s="185">
        <f>E264-F264</f>
        <v>0</v>
      </c>
      <c r="W264" s="185">
        <f>W268+W270</f>
        <v>9.6282051282051277</v>
      </c>
      <c r="X264" s="40"/>
      <c r="Y264" s="40"/>
      <c r="Z264" s="40"/>
      <c r="AA264" s="40"/>
      <c r="AB264" s="40"/>
      <c r="AC264" s="40"/>
      <c r="AD264" s="40"/>
      <c r="AE264" s="16"/>
      <c r="AF264" s="16"/>
      <c r="AG264" s="16"/>
      <c r="AH264" s="16"/>
      <c r="AI264" s="16"/>
      <c r="AJ264" s="16"/>
    </row>
    <row r="265" spans="1:36" ht="49.5" customHeight="1">
      <c r="A265" s="76">
        <v>124</v>
      </c>
      <c r="B265" s="203" t="s">
        <v>59</v>
      </c>
      <c r="C265" s="305" t="s">
        <v>56</v>
      </c>
      <c r="D265" s="225"/>
      <c r="E265" s="179">
        <f>E266</f>
        <v>23000</v>
      </c>
      <c r="F265" s="183">
        <f t="shared" ref="F265:V265" si="153">F266</f>
        <v>0</v>
      </c>
      <c r="G265" s="183">
        <f t="shared" si="153"/>
        <v>0</v>
      </c>
      <c r="H265" s="183">
        <f t="shared" si="153"/>
        <v>0</v>
      </c>
      <c r="I265" s="183">
        <f t="shared" si="153"/>
        <v>0</v>
      </c>
      <c r="J265" s="183">
        <f t="shared" si="153"/>
        <v>0</v>
      </c>
      <c r="K265" s="183">
        <f t="shared" si="153"/>
        <v>0</v>
      </c>
      <c r="L265" s="183">
        <f t="shared" si="153"/>
        <v>0</v>
      </c>
      <c r="M265" s="183">
        <f t="shared" si="153"/>
        <v>0</v>
      </c>
      <c r="N265" s="183">
        <f t="shared" si="153"/>
        <v>0</v>
      </c>
      <c r="O265" s="183">
        <f t="shared" si="153"/>
        <v>0</v>
      </c>
      <c r="P265" s="183">
        <f t="shared" si="153"/>
        <v>0</v>
      </c>
      <c r="Q265" s="183">
        <f t="shared" si="153"/>
        <v>0</v>
      </c>
      <c r="R265" s="183">
        <f t="shared" si="153"/>
        <v>0</v>
      </c>
      <c r="S265" s="183">
        <f t="shared" si="153"/>
        <v>0</v>
      </c>
      <c r="T265" s="183">
        <f t="shared" si="153"/>
        <v>0</v>
      </c>
      <c r="U265" s="179">
        <f t="shared" si="153"/>
        <v>0</v>
      </c>
      <c r="V265" s="179">
        <f t="shared" si="153"/>
        <v>23000</v>
      </c>
      <c r="W265" s="165">
        <f t="shared" ref="W265:W278" si="154">U265*100/E265</f>
        <v>0</v>
      </c>
      <c r="X265" s="40"/>
      <c r="Y265" s="40"/>
      <c r="Z265" s="40"/>
      <c r="AA265" s="40"/>
      <c r="AB265" s="40"/>
      <c r="AC265" s="40"/>
      <c r="AD265" s="40"/>
      <c r="AE265" s="16"/>
      <c r="AF265" s="16"/>
      <c r="AG265" s="16"/>
      <c r="AH265" s="16"/>
      <c r="AI265" s="16"/>
      <c r="AJ265" s="16"/>
    </row>
    <row r="266" spans="1:36" ht="81.75" customHeight="1">
      <c r="A266" s="18">
        <v>125</v>
      </c>
      <c r="B266" s="202" t="s">
        <v>7</v>
      </c>
      <c r="C266" s="116" t="s">
        <v>36</v>
      </c>
      <c r="D266" s="209" t="s">
        <v>212</v>
      </c>
      <c r="E266" s="180">
        <v>23000</v>
      </c>
      <c r="F266" s="181">
        <f>G266+T266</f>
        <v>0</v>
      </c>
      <c r="G266" s="181"/>
      <c r="H266" s="329"/>
      <c r="I266" s="330"/>
      <c r="J266" s="330"/>
      <c r="K266" s="330"/>
      <c r="L266" s="182"/>
      <c r="M266" s="182"/>
      <c r="N266" s="182"/>
      <c r="O266" s="182"/>
      <c r="P266" s="182"/>
      <c r="Q266" s="182"/>
      <c r="R266" s="182"/>
      <c r="S266" s="182"/>
      <c r="T266" s="172">
        <f>H266+I266+J266+K266</f>
        <v>0</v>
      </c>
      <c r="U266" s="172">
        <v>0</v>
      </c>
      <c r="V266" s="165">
        <f>E266-F266</f>
        <v>23000</v>
      </c>
      <c r="W266" s="165">
        <f t="shared" si="154"/>
        <v>0</v>
      </c>
      <c r="X266" s="40"/>
      <c r="Y266" s="40"/>
      <c r="Z266" s="40"/>
      <c r="AA266" s="40"/>
      <c r="AB266" s="40"/>
      <c r="AC266" s="40"/>
      <c r="AD266" s="40"/>
      <c r="AE266" s="16"/>
      <c r="AF266" s="16"/>
      <c r="AG266" s="16"/>
      <c r="AH266" s="16"/>
      <c r="AI266" s="16"/>
      <c r="AJ266" s="16"/>
    </row>
    <row r="267" spans="1:36" ht="59.25" customHeight="1">
      <c r="A267" s="76">
        <v>126</v>
      </c>
      <c r="B267" s="303" t="s">
        <v>50</v>
      </c>
      <c r="C267" s="302" t="s">
        <v>17</v>
      </c>
      <c r="D267" s="225"/>
      <c r="E267" s="179">
        <f>E268</f>
        <v>39000</v>
      </c>
      <c r="F267" s="179">
        <f t="shared" ref="F267:V267" si="155">F268</f>
        <v>3755</v>
      </c>
      <c r="G267" s="183">
        <f t="shared" si="155"/>
        <v>3755</v>
      </c>
      <c r="H267" s="183">
        <f t="shared" si="155"/>
        <v>0</v>
      </c>
      <c r="I267" s="183">
        <f t="shared" si="155"/>
        <v>0</v>
      </c>
      <c r="J267" s="183">
        <f t="shared" si="155"/>
        <v>0</v>
      </c>
      <c r="K267" s="183">
        <f t="shared" si="155"/>
        <v>0</v>
      </c>
      <c r="L267" s="183">
        <f t="shared" si="155"/>
        <v>0</v>
      </c>
      <c r="M267" s="183">
        <f t="shared" si="155"/>
        <v>0</v>
      </c>
      <c r="N267" s="183">
        <f t="shared" si="155"/>
        <v>0</v>
      </c>
      <c r="O267" s="183">
        <f t="shared" si="155"/>
        <v>0</v>
      </c>
      <c r="P267" s="183">
        <f t="shared" si="155"/>
        <v>0</v>
      </c>
      <c r="Q267" s="183">
        <f t="shared" si="155"/>
        <v>0</v>
      </c>
      <c r="R267" s="183">
        <f t="shared" si="155"/>
        <v>0</v>
      </c>
      <c r="S267" s="183">
        <f t="shared" si="155"/>
        <v>0</v>
      </c>
      <c r="T267" s="183">
        <f t="shared" si="155"/>
        <v>0</v>
      </c>
      <c r="U267" s="179">
        <f t="shared" si="155"/>
        <v>3755</v>
      </c>
      <c r="V267" s="179">
        <f t="shared" si="155"/>
        <v>35245</v>
      </c>
      <c r="W267" s="165">
        <f t="shared" si="154"/>
        <v>9.6282051282051277</v>
      </c>
      <c r="X267" s="40"/>
      <c r="Y267" s="40"/>
      <c r="Z267" s="40"/>
      <c r="AA267" s="40"/>
      <c r="AB267" s="40"/>
      <c r="AC267" s="40"/>
      <c r="AD267" s="40"/>
      <c r="AE267" s="16"/>
      <c r="AF267" s="16"/>
      <c r="AG267" s="16"/>
      <c r="AH267" s="16"/>
      <c r="AI267" s="16"/>
      <c r="AJ267" s="16"/>
    </row>
    <row r="268" spans="1:36" ht="79.5" customHeight="1">
      <c r="A268" s="18">
        <v>127</v>
      </c>
      <c r="B268" s="304" t="s">
        <v>61</v>
      </c>
      <c r="C268" s="368" t="s">
        <v>11</v>
      </c>
      <c r="D268" s="117" t="s">
        <v>145</v>
      </c>
      <c r="E268" s="180">
        <v>39000</v>
      </c>
      <c r="F268" s="166">
        <f>G268+T268</f>
        <v>3755</v>
      </c>
      <c r="G268" s="166">
        <v>3755</v>
      </c>
      <c r="H268" s="172"/>
      <c r="I268" s="192"/>
      <c r="J268" s="192"/>
      <c r="K268" s="192"/>
      <c r="L268" s="165"/>
      <c r="M268" s="182"/>
      <c r="N268" s="182"/>
      <c r="O268" s="182"/>
      <c r="P268" s="182"/>
      <c r="Q268" s="182"/>
      <c r="R268" s="182"/>
      <c r="S268" s="182"/>
      <c r="T268" s="172">
        <f>H268+I268+J268+K268+L268+M268+N268+O268</f>
        <v>0</v>
      </c>
      <c r="U268" s="172">
        <v>3755</v>
      </c>
      <c r="V268" s="165">
        <f>E268-F268</f>
        <v>35245</v>
      </c>
      <c r="W268" s="165">
        <f t="shared" si="154"/>
        <v>9.6282051282051277</v>
      </c>
      <c r="X268" s="40"/>
      <c r="Y268" s="40"/>
      <c r="Z268" s="40"/>
      <c r="AA268" s="40"/>
      <c r="AB268" s="40"/>
      <c r="AC268" s="40"/>
      <c r="AD268" s="40"/>
      <c r="AE268" s="16"/>
      <c r="AF268" s="16"/>
      <c r="AG268" s="16"/>
      <c r="AH268" s="16"/>
      <c r="AI268" s="16"/>
      <c r="AJ268" s="16"/>
    </row>
    <row r="269" spans="1:36" ht="100.5" customHeight="1">
      <c r="A269" s="76">
        <v>128</v>
      </c>
      <c r="B269" s="303" t="s">
        <v>69</v>
      </c>
      <c r="C269" s="238" t="s">
        <v>70</v>
      </c>
      <c r="D269" s="242"/>
      <c r="E269" s="179">
        <f>E270</f>
        <v>8450</v>
      </c>
      <c r="F269" s="179">
        <f t="shared" ref="F269:V269" si="156">F270</f>
        <v>0</v>
      </c>
      <c r="G269" s="179">
        <f t="shared" si="156"/>
        <v>0</v>
      </c>
      <c r="H269" s="179">
        <f t="shared" si="156"/>
        <v>0</v>
      </c>
      <c r="I269" s="179">
        <f t="shared" si="156"/>
        <v>0</v>
      </c>
      <c r="J269" s="179">
        <f t="shared" si="156"/>
        <v>0</v>
      </c>
      <c r="K269" s="179">
        <f t="shared" si="156"/>
        <v>0</v>
      </c>
      <c r="L269" s="179">
        <f t="shared" si="156"/>
        <v>0</v>
      </c>
      <c r="M269" s="179">
        <f t="shared" si="156"/>
        <v>0</v>
      </c>
      <c r="N269" s="179">
        <f t="shared" si="156"/>
        <v>0</v>
      </c>
      <c r="O269" s="179">
        <f t="shared" si="156"/>
        <v>0</v>
      </c>
      <c r="P269" s="179">
        <f t="shared" si="156"/>
        <v>0</v>
      </c>
      <c r="Q269" s="179">
        <f t="shared" si="156"/>
        <v>0</v>
      </c>
      <c r="R269" s="179">
        <f t="shared" si="156"/>
        <v>0</v>
      </c>
      <c r="S269" s="179">
        <f t="shared" si="156"/>
        <v>0</v>
      </c>
      <c r="T269" s="179">
        <f t="shared" si="156"/>
        <v>0</v>
      </c>
      <c r="U269" s="179">
        <f t="shared" si="156"/>
        <v>0</v>
      </c>
      <c r="V269" s="179">
        <f t="shared" si="156"/>
        <v>8450</v>
      </c>
      <c r="W269" s="165">
        <f t="shared" si="154"/>
        <v>0</v>
      </c>
      <c r="X269" s="40"/>
      <c r="Y269" s="40"/>
      <c r="Z269" s="40"/>
      <c r="AA269" s="40"/>
      <c r="AB269" s="40"/>
      <c r="AC269" s="40"/>
      <c r="AD269" s="40"/>
      <c r="AE269" s="16"/>
      <c r="AF269" s="16"/>
      <c r="AG269" s="16"/>
      <c r="AH269" s="16"/>
      <c r="AI269" s="16"/>
      <c r="AJ269" s="16"/>
    </row>
    <row r="270" spans="1:36" ht="78.75" customHeight="1">
      <c r="A270" s="18">
        <v>129</v>
      </c>
      <c r="B270" s="304" t="s">
        <v>61</v>
      </c>
      <c r="C270" s="368" t="s">
        <v>11</v>
      </c>
      <c r="D270" s="117" t="s">
        <v>146</v>
      </c>
      <c r="E270" s="180">
        <v>8450</v>
      </c>
      <c r="F270" s="166">
        <f>G270+T270</f>
        <v>0</v>
      </c>
      <c r="G270" s="166">
        <f>T270</f>
        <v>0</v>
      </c>
      <c r="H270" s="329"/>
      <c r="I270" s="330"/>
      <c r="J270" s="330"/>
      <c r="K270" s="330"/>
      <c r="L270" s="182"/>
      <c r="M270" s="182"/>
      <c r="N270" s="182"/>
      <c r="O270" s="182"/>
      <c r="P270" s="182"/>
      <c r="Q270" s="182"/>
      <c r="R270" s="182"/>
      <c r="S270" s="182"/>
      <c r="T270" s="172">
        <f>H270+I270+J270+K270</f>
        <v>0</v>
      </c>
      <c r="U270" s="172">
        <v>0</v>
      </c>
      <c r="V270" s="165">
        <f>E270-F270</f>
        <v>8450</v>
      </c>
      <c r="W270" s="165">
        <f t="shared" si="154"/>
        <v>0</v>
      </c>
      <c r="X270" s="40"/>
      <c r="Y270" s="40"/>
      <c r="Z270" s="40"/>
      <c r="AA270" s="40"/>
      <c r="AB270" s="40"/>
      <c r="AC270" s="40"/>
      <c r="AD270" s="40"/>
      <c r="AE270" s="16"/>
      <c r="AF270" s="16"/>
      <c r="AG270" s="16"/>
      <c r="AH270" s="16"/>
      <c r="AI270" s="16"/>
      <c r="AJ270" s="16"/>
    </row>
    <row r="271" spans="1:36" ht="114" customHeight="1">
      <c r="A271" s="123">
        <v>130</v>
      </c>
      <c r="B271" s="129">
        <v>37</v>
      </c>
      <c r="C271" s="199" t="s">
        <v>97</v>
      </c>
      <c r="D271" s="128"/>
      <c r="E271" s="174">
        <f>E272+E274</f>
        <v>100000</v>
      </c>
      <c r="F271" s="174">
        <f t="shared" ref="F271:V271" si="157">F272+F274</f>
        <v>24720</v>
      </c>
      <c r="G271" s="174">
        <f t="shared" si="157"/>
        <v>24720</v>
      </c>
      <c r="H271" s="174">
        <f t="shared" si="157"/>
        <v>0</v>
      </c>
      <c r="I271" s="174">
        <f t="shared" si="157"/>
        <v>0</v>
      </c>
      <c r="J271" s="174">
        <f t="shared" si="157"/>
        <v>0</v>
      </c>
      <c r="K271" s="174">
        <f t="shared" si="157"/>
        <v>0</v>
      </c>
      <c r="L271" s="174">
        <f t="shared" si="157"/>
        <v>0</v>
      </c>
      <c r="M271" s="174">
        <f t="shared" si="157"/>
        <v>0</v>
      </c>
      <c r="N271" s="174">
        <f t="shared" si="157"/>
        <v>0</v>
      </c>
      <c r="O271" s="174">
        <f t="shared" si="157"/>
        <v>0</v>
      </c>
      <c r="P271" s="174">
        <f t="shared" si="157"/>
        <v>0</v>
      </c>
      <c r="Q271" s="174">
        <f t="shared" si="157"/>
        <v>0</v>
      </c>
      <c r="R271" s="174">
        <f t="shared" si="157"/>
        <v>0</v>
      </c>
      <c r="S271" s="174">
        <f t="shared" si="157"/>
        <v>0</v>
      </c>
      <c r="T271" s="174">
        <f t="shared" si="157"/>
        <v>0</v>
      </c>
      <c r="U271" s="174">
        <f t="shared" si="157"/>
        <v>24720</v>
      </c>
      <c r="V271" s="174">
        <f t="shared" si="157"/>
        <v>75280</v>
      </c>
      <c r="W271" s="165">
        <f t="shared" si="154"/>
        <v>24.72</v>
      </c>
      <c r="X271" s="40"/>
      <c r="Y271" s="40"/>
      <c r="Z271" s="40"/>
      <c r="AA271" s="40"/>
      <c r="AB271" s="40"/>
      <c r="AC271" s="40"/>
      <c r="AD271" s="40"/>
      <c r="AE271" s="16"/>
      <c r="AF271" s="16"/>
      <c r="AG271" s="16"/>
      <c r="AH271" s="16"/>
      <c r="AI271" s="16"/>
      <c r="AJ271" s="16"/>
    </row>
    <row r="272" spans="1:36" ht="75.75" customHeight="1">
      <c r="A272" s="64">
        <v>131</v>
      </c>
      <c r="B272" s="332" t="s">
        <v>39</v>
      </c>
      <c r="C272" s="85" t="s">
        <v>16</v>
      </c>
      <c r="D272" s="67"/>
      <c r="E272" s="175">
        <f>E273</f>
        <v>50000</v>
      </c>
      <c r="F272" s="175">
        <f t="shared" ref="F272:V272" si="158">F273</f>
        <v>0</v>
      </c>
      <c r="G272" s="175">
        <f t="shared" si="158"/>
        <v>0</v>
      </c>
      <c r="H272" s="176">
        <f t="shared" si="158"/>
        <v>0</v>
      </c>
      <c r="I272" s="176">
        <f t="shared" si="158"/>
        <v>0</v>
      </c>
      <c r="J272" s="176">
        <f t="shared" si="158"/>
        <v>0</v>
      </c>
      <c r="K272" s="176">
        <f t="shared" si="158"/>
        <v>0</v>
      </c>
      <c r="L272" s="176">
        <f t="shared" si="158"/>
        <v>0</v>
      </c>
      <c r="M272" s="176">
        <f t="shared" si="158"/>
        <v>0</v>
      </c>
      <c r="N272" s="176">
        <f t="shared" si="158"/>
        <v>0</v>
      </c>
      <c r="O272" s="176">
        <f t="shared" si="158"/>
        <v>0</v>
      </c>
      <c r="P272" s="176">
        <f t="shared" si="158"/>
        <v>0</v>
      </c>
      <c r="Q272" s="176">
        <f t="shared" si="158"/>
        <v>0</v>
      </c>
      <c r="R272" s="176">
        <f t="shared" si="158"/>
        <v>0</v>
      </c>
      <c r="S272" s="176">
        <f t="shared" si="158"/>
        <v>0</v>
      </c>
      <c r="T272" s="175">
        <f t="shared" si="158"/>
        <v>0</v>
      </c>
      <c r="U272" s="175">
        <f t="shared" si="158"/>
        <v>0</v>
      </c>
      <c r="V272" s="175">
        <f t="shared" si="158"/>
        <v>50000</v>
      </c>
      <c r="W272" s="165">
        <f t="shared" si="154"/>
        <v>0</v>
      </c>
      <c r="X272" s="40"/>
      <c r="Y272" s="40"/>
      <c r="Z272" s="40"/>
      <c r="AA272" s="40"/>
      <c r="AB272" s="40"/>
      <c r="AC272" s="40"/>
      <c r="AD272" s="40"/>
      <c r="AE272" s="16"/>
      <c r="AF272" s="16"/>
      <c r="AG272" s="16"/>
      <c r="AH272" s="16"/>
      <c r="AI272" s="16"/>
      <c r="AJ272" s="16"/>
    </row>
    <row r="273" spans="1:36" ht="57.75" customHeight="1">
      <c r="A273" s="43">
        <v>132</v>
      </c>
      <c r="B273" s="57">
        <v>3110</v>
      </c>
      <c r="C273" s="370" t="s">
        <v>1</v>
      </c>
      <c r="D273" s="90" t="s">
        <v>96</v>
      </c>
      <c r="E273" s="177">
        <v>50000</v>
      </c>
      <c r="F273" s="172">
        <f>G273+T273</f>
        <v>0</v>
      </c>
      <c r="G273" s="172">
        <f>T273</f>
        <v>0</v>
      </c>
      <c r="H273" s="331"/>
      <c r="I273" s="184"/>
      <c r="J273" s="184"/>
      <c r="K273" s="184"/>
      <c r="L273" s="172"/>
      <c r="M273" s="172"/>
      <c r="N273" s="172"/>
      <c r="O273" s="172"/>
      <c r="P273" s="172"/>
      <c r="Q273" s="172"/>
      <c r="R273" s="172"/>
      <c r="S273" s="172"/>
      <c r="T273" s="172">
        <f>H273+I273+J273+K273+L273+M273+N273+O273+P273+Q273+R273+S273</f>
        <v>0</v>
      </c>
      <c r="U273" s="163">
        <v>0</v>
      </c>
      <c r="V273" s="165">
        <f>E273-F273</f>
        <v>50000</v>
      </c>
      <c r="W273" s="165">
        <f t="shared" si="154"/>
        <v>0</v>
      </c>
      <c r="X273" s="40"/>
      <c r="Y273" s="40"/>
      <c r="Z273" s="40"/>
      <c r="AA273" s="40"/>
      <c r="AB273" s="40"/>
      <c r="AC273" s="40"/>
      <c r="AD273" s="40"/>
      <c r="AE273" s="16"/>
      <c r="AF273" s="16"/>
      <c r="AG273" s="16"/>
      <c r="AH273" s="16"/>
      <c r="AI273" s="16"/>
      <c r="AJ273" s="16"/>
    </row>
    <row r="274" spans="1:36" ht="36.75" customHeight="1">
      <c r="A274" s="76">
        <v>133</v>
      </c>
      <c r="B274" s="146">
        <v>3717520</v>
      </c>
      <c r="C274" s="305" t="s">
        <v>56</v>
      </c>
      <c r="D274" s="218"/>
      <c r="E274" s="179">
        <f>E275</f>
        <v>50000</v>
      </c>
      <c r="F274" s="179">
        <f t="shared" ref="F274:V274" si="159">F275</f>
        <v>24720</v>
      </c>
      <c r="G274" s="179">
        <f t="shared" si="159"/>
        <v>24720</v>
      </c>
      <c r="H274" s="179">
        <f t="shared" si="159"/>
        <v>0</v>
      </c>
      <c r="I274" s="179">
        <f t="shared" si="159"/>
        <v>0</v>
      </c>
      <c r="J274" s="179">
        <f t="shared" si="159"/>
        <v>0</v>
      </c>
      <c r="K274" s="179">
        <f t="shared" si="159"/>
        <v>0</v>
      </c>
      <c r="L274" s="179">
        <f t="shared" si="159"/>
        <v>0</v>
      </c>
      <c r="M274" s="179">
        <f t="shared" si="159"/>
        <v>0</v>
      </c>
      <c r="N274" s="179">
        <f t="shared" si="159"/>
        <v>0</v>
      </c>
      <c r="O274" s="179">
        <f t="shared" si="159"/>
        <v>0</v>
      </c>
      <c r="P274" s="179">
        <f t="shared" si="159"/>
        <v>0</v>
      </c>
      <c r="Q274" s="179">
        <f t="shared" si="159"/>
        <v>0</v>
      </c>
      <c r="R274" s="179">
        <f t="shared" si="159"/>
        <v>0</v>
      </c>
      <c r="S274" s="179">
        <f t="shared" si="159"/>
        <v>0</v>
      </c>
      <c r="T274" s="179">
        <f t="shared" si="159"/>
        <v>0</v>
      </c>
      <c r="U274" s="179">
        <f t="shared" si="159"/>
        <v>24720</v>
      </c>
      <c r="V274" s="179">
        <f t="shared" si="159"/>
        <v>25280</v>
      </c>
      <c r="W274" s="165">
        <f t="shared" si="154"/>
        <v>49.44</v>
      </c>
      <c r="X274" s="40"/>
      <c r="Y274" s="40"/>
      <c r="Z274" s="40"/>
      <c r="AA274" s="40"/>
      <c r="AB274" s="40"/>
      <c r="AC274" s="40"/>
      <c r="AD274" s="40"/>
      <c r="AE274" s="16"/>
      <c r="AF274" s="16"/>
      <c r="AG274" s="16"/>
      <c r="AH274" s="16"/>
      <c r="AI274" s="16"/>
      <c r="AJ274" s="16"/>
    </row>
    <row r="275" spans="1:36" ht="72.75" customHeight="1">
      <c r="A275" s="43">
        <v>134</v>
      </c>
      <c r="B275" s="57">
        <v>3110</v>
      </c>
      <c r="C275" s="353" t="s">
        <v>36</v>
      </c>
      <c r="D275" s="209" t="s">
        <v>60</v>
      </c>
      <c r="E275" s="177">
        <v>50000</v>
      </c>
      <c r="F275" s="172">
        <f>G275+T275</f>
        <v>24720</v>
      </c>
      <c r="G275" s="172">
        <v>24720</v>
      </c>
      <c r="H275" s="331"/>
      <c r="I275" s="184"/>
      <c r="J275" s="184"/>
      <c r="K275" s="184"/>
      <c r="L275" s="172"/>
      <c r="M275" s="172"/>
      <c r="N275" s="172"/>
      <c r="O275" s="172"/>
      <c r="P275" s="172"/>
      <c r="Q275" s="172"/>
      <c r="R275" s="172"/>
      <c r="S275" s="172"/>
      <c r="T275" s="172">
        <f>H275+I275+J275</f>
        <v>0</v>
      </c>
      <c r="U275" s="163">
        <v>24720</v>
      </c>
      <c r="V275" s="165">
        <f>E275-F275</f>
        <v>25280</v>
      </c>
      <c r="W275" s="165">
        <f t="shared" si="154"/>
        <v>49.44</v>
      </c>
      <c r="X275" s="40"/>
      <c r="Y275" s="40"/>
      <c r="Z275" s="40"/>
      <c r="AA275" s="40"/>
      <c r="AB275" s="40"/>
      <c r="AC275" s="40"/>
      <c r="AD275" s="40"/>
      <c r="AE275" s="16"/>
      <c r="AF275" s="16"/>
      <c r="AG275" s="16"/>
      <c r="AH275" s="16"/>
      <c r="AI275" s="16"/>
      <c r="AJ275" s="16"/>
    </row>
    <row r="276" spans="1:36" ht="51" customHeight="1">
      <c r="A276" s="130">
        <v>135</v>
      </c>
      <c r="B276" s="133"/>
      <c r="C276" s="132"/>
      <c r="D276" s="270" t="s">
        <v>9</v>
      </c>
      <c r="E276" s="173">
        <f t="shared" ref="E276:V276" si="160">E46+E92+E138+E164+E180+E271+E152+E261</f>
        <v>94052910</v>
      </c>
      <c r="F276" s="173">
        <f t="shared" si="160"/>
        <v>1964345.38</v>
      </c>
      <c r="G276" s="173">
        <f t="shared" si="160"/>
        <v>1964345.38</v>
      </c>
      <c r="H276" s="173">
        <f t="shared" si="160"/>
        <v>0</v>
      </c>
      <c r="I276" s="173">
        <f t="shared" si="160"/>
        <v>0</v>
      </c>
      <c r="J276" s="173">
        <f t="shared" si="160"/>
        <v>0</v>
      </c>
      <c r="K276" s="173">
        <f t="shared" si="160"/>
        <v>0</v>
      </c>
      <c r="L276" s="173">
        <f t="shared" si="160"/>
        <v>0</v>
      </c>
      <c r="M276" s="173">
        <f t="shared" si="160"/>
        <v>0</v>
      </c>
      <c r="N276" s="173">
        <f t="shared" si="160"/>
        <v>0</v>
      </c>
      <c r="O276" s="173">
        <f t="shared" si="160"/>
        <v>0</v>
      </c>
      <c r="P276" s="173">
        <f t="shared" si="160"/>
        <v>0</v>
      </c>
      <c r="Q276" s="173">
        <f t="shared" si="160"/>
        <v>0</v>
      </c>
      <c r="R276" s="173">
        <f t="shared" si="160"/>
        <v>0</v>
      </c>
      <c r="S276" s="173">
        <f t="shared" si="160"/>
        <v>0</v>
      </c>
      <c r="T276" s="173">
        <f t="shared" si="160"/>
        <v>0</v>
      </c>
      <c r="U276" s="173">
        <f t="shared" si="160"/>
        <v>1964345.38</v>
      </c>
      <c r="V276" s="173">
        <f t="shared" si="160"/>
        <v>92088564.620000005</v>
      </c>
      <c r="W276" s="165">
        <f t="shared" si="154"/>
        <v>2.0885535386411753</v>
      </c>
      <c r="X276" s="72"/>
      <c r="Y276" s="72"/>
      <c r="Z276" s="72"/>
      <c r="AA276" s="72"/>
      <c r="AB276" s="72"/>
      <c r="AC276" s="72"/>
      <c r="AD276" s="72"/>
      <c r="AE276" s="16"/>
      <c r="AF276" s="16"/>
      <c r="AG276" s="16"/>
      <c r="AH276" s="16"/>
      <c r="AI276" s="16"/>
      <c r="AJ276" s="16"/>
    </row>
    <row r="277" spans="1:36" ht="54" customHeight="1">
      <c r="A277" s="86">
        <v>136</v>
      </c>
      <c r="B277" s="87"/>
      <c r="C277" s="88"/>
      <c r="D277" s="269" t="s">
        <v>10</v>
      </c>
      <c r="E277" s="193">
        <f t="shared" ref="E277:V277" si="161">E45+E276</f>
        <v>100421029</v>
      </c>
      <c r="F277" s="193">
        <f t="shared" si="161"/>
        <v>2367591.7799999998</v>
      </c>
      <c r="G277" s="193">
        <f t="shared" si="161"/>
        <v>2367591.7799999998</v>
      </c>
      <c r="H277" s="193">
        <f t="shared" si="161"/>
        <v>0</v>
      </c>
      <c r="I277" s="193">
        <f t="shared" si="161"/>
        <v>0</v>
      </c>
      <c r="J277" s="193">
        <f t="shared" si="161"/>
        <v>0</v>
      </c>
      <c r="K277" s="193">
        <f t="shared" si="161"/>
        <v>0</v>
      </c>
      <c r="L277" s="193">
        <f t="shared" si="161"/>
        <v>0</v>
      </c>
      <c r="M277" s="193">
        <f t="shared" si="161"/>
        <v>0</v>
      </c>
      <c r="N277" s="193">
        <f t="shared" si="161"/>
        <v>0</v>
      </c>
      <c r="O277" s="193">
        <f t="shared" si="161"/>
        <v>0</v>
      </c>
      <c r="P277" s="193">
        <f t="shared" si="161"/>
        <v>0</v>
      </c>
      <c r="Q277" s="193">
        <f t="shared" si="161"/>
        <v>0</v>
      </c>
      <c r="R277" s="193">
        <f t="shared" si="161"/>
        <v>0</v>
      </c>
      <c r="S277" s="193">
        <f t="shared" si="161"/>
        <v>0</v>
      </c>
      <c r="T277" s="193">
        <f t="shared" si="161"/>
        <v>0</v>
      </c>
      <c r="U277" s="193">
        <f t="shared" si="161"/>
        <v>2367591.7799999998</v>
      </c>
      <c r="V277" s="193">
        <f t="shared" si="161"/>
        <v>98053437.219999999</v>
      </c>
      <c r="W277" s="165">
        <f t="shared" si="154"/>
        <v>2.3576653252577202</v>
      </c>
      <c r="X277" s="72"/>
      <c r="Y277" s="72"/>
      <c r="Z277" s="72"/>
      <c r="AA277" s="72"/>
      <c r="AB277" s="72"/>
      <c r="AC277" s="72"/>
      <c r="AD277" s="72"/>
      <c r="AE277" s="16"/>
      <c r="AF277" s="16"/>
      <c r="AG277" s="16"/>
      <c r="AH277" s="16"/>
      <c r="AI277" s="16"/>
      <c r="AJ277" s="16"/>
    </row>
    <row r="278" spans="1:36" ht="56.25" customHeight="1">
      <c r="A278" s="86">
        <v>137</v>
      </c>
      <c r="B278" s="267"/>
      <c r="C278" s="268"/>
      <c r="D278" s="269" t="s">
        <v>100</v>
      </c>
      <c r="E278" s="272">
        <f>E277-E279</f>
        <v>97147889</v>
      </c>
      <c r="F278" s="272">
        <f t="shared" ref="F278:V278" si="162">F277-F279</f>
        <v>2367591.7799999998</v>
      </c>
      <c r="G278" s="272">
        <f t="shared" si="162"/>
        <v>2367591.7799999998</v>
      </c>
      <c r="H278" s="272">
        <f t="shared" si="162"/>
        <v>0</v>
      </c>
      <c r="I278" s="272">
        <f t="shared" si="162"/>
        <v>0</v>
      </c>
      <c r="J278" s="272">
        <f t="shared" si="162"/>
        <v>0</v>
      </c>
      <c r="K278" s="272">
        <f t="shared" si="162"/>
        <v>0</v>
      </c>
      <c r="L278" s="272">
        <f t="shared" si="162"/>
        <v>0</v>
      </c>
      <c r="M278" s="272">
        <f t="shared" si="162"/>
        <v>0</v>
      </c>
      <c r="N278" s="272">
        <f t="shared" si="162"/>
        <v>0</v>
      </c>
      <c r="O278" s="272">
        <f t="shared" si="162"/>
        <v>0</v>
      </c>
      <c r="P278" s="272">
        <f t="shared" si="162"/>
        <v>0</v>
      </c>
      <c r="Q278" s="272">
        <f t="shared" si="162"/>
        <v>0</v>
      </c>
      <c r="R278" s="272">
        <f t="shared" si="162"/>
        <v>0</v>
      </c>
      <c r="S278" s="272">
        <f t="shared" si="162"/>
        <v>0</v>
      </c>
      <c r="T278" s="272">
        <f t="shared" si="162"/>
        <v>0</v>
      </c>
      <c r="U278" s="272">
        <f t="shared" si="162"/>
        <v>2367591.7799999998</v>
      </c>
      <c r="V278" s="272">
        <f t="shared" si="162"/>
        <v>94780297.219999999</v>
      </c>
      <c r="W278" s="165">
        <f t="shared" si="154"/>
        <v>2.4371005941261368</v>
      </c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</row>
    <row r="279" spans="1:36" ht="39.75" customHeight="1">
      <c r="A279" s="43"/>
      <c r="B279" s="41"/>
      <c r="C279" s="44"/>
      <c r="D279" s="264" t="s">
        <v>99</v>
      </c>
      <c r="E279" s="273">
        <f>E280</f>
        <v>3273140</v>
      </c>
      <c r="F279" s="271"/>
      <c r="G279" s="271"/>
      <c r="H279" s="271"/>
      <c r="I279" s="271"/>
      <c r="J279" s="271"/>
      <c r="K279" s="271"/>
      <c r="L279" s="271"/>
      <c r="M279" s="271"/>
      <c r="N279" s="271"/>
      <c r="O279" s="271"/>
      <c r="P279" s="271"/>
      <c r="Q279" s="271"/>
      <c r="R279" s="271"/>
      <c r="S279" s="271"/>
      <c r="T279" s="271"/>
      <c r="U279" s="271"/>
      <c r="V279" s="275">
        <f>V280+V281+V282</f>
        <v>3273140</v>
      </c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</row>
    <row r="280" spans="1:36" ht="130.5" customHeight="1">
      <c r="A280" s="43"/>
      <c r="B280" s="46"/>
      <c r="C280" s="265" t="s">
        <v>214</v>
      </c>
      <c r="D280" s="117" t="s">
        <v>201</v>
      </c>
      <c r="E280" s="180">
        <v>3273140</v>
      </c>
      <c r="F280" s="17"/>
      <c r="G280" s="17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5">
        <f>E280-F280</f>
        <v>3273140</v>
      </c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</row>
    <row r="281" spans="1:36" ht="119.25" hidden="1" customHeight="1">
      <c r="A281" s="43"/>
      <c r="B281" s="46"/>
      <c r="C281" s="265"/>
      <c r="D281" s="148"/>
      <c r="E281" s="273"/>
      <c r="F281" s="17"/>
      <c r="G281" s="17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</row>
    <row r="282" spans="1:36" ht="97.5" hidden="1" customHeight="1">
      <c r="A282" s="43"/>
      <c r="B282" s="46"/>
      <c r="C282" s="265"/>
      <c r="D282" s="266"/>
      <c r="E282" s="274"/>
      <c r="F282" s="17"/>
      <c r="G282" s="17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</row>
    <row r="283" spans="1:36" ht="108.75" hidden="1" customHeight="1">
      <c r="A283" s="43"/>
      <c r="B283" s="46"/>
      <c r="C283" s="265"/>
      <c r="D283" s="148"/>
      <c r="E283" s="274"/>
      <c r="F283" s="17"/>
      <c r="G283" s="17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</row>
    <row r="284" spans="1:36" ht="32.25" hidden="1" customHeight="1">
      <c r="A284" s="43"/>
      <c r="B284" s="41"/>
      <c r="C284" s="50"/>
      <c r="D284" s="8"/>
      <c r="E284" s="273"/>
      <c r="F284" s="17"/>
      <c r="G284" s="17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</row>
    <row r="285" spans="1:36" ht="37.5" hidden="1" customHeight="1">
      <c r="A285" s="43"/>
      <c r="B285" s="46"/>
      <c r="C285" s="49"/>
      <c r="D285" s="8"/>
      <c r="E285" s="274"/>
      <c r="F285" s="17"/>
      <c r="G285" s="17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</row>
    <row r="286" spans="1:36" ht="22.5" hidden="1" customHeight="1">
      <c r="A286" s="43"/>
      <c r="B286" s="41"/>
      <c r="C286" s="50"/>
      <c r="D286" s="8"/>
      <c r="E286" s="273"/>
      <c r="F286" s="17"/>
      <c r="G286" s="17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</row>
    <row r="287" spans="1:36" ht="37.5" hidden="1" customHeight="1">
      <c r="A287" s="43"/>
      <c r="B287" s="46"/>
      <c r="C287" s="49"/>
      <c r="D287" s="8"/>
      <c r="E287" s="10"/>
      <c r="F287" s="17"/>
      <c r="G287" s="17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</row>
    <row r="288" spans="1:36" ht="27.75" hidden="1" customHeight="1">
      <c r="A288" s="43"/>
      <c r="B288" s="41"/>
      <c r="C288" s="51"/>
      <c r="D288" s="9"/>
      <c r="E288" s="14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</row>
    <row r="289" spans="1:36" ht="19.5" hidden="1" customHeight="1">
      <c r="A289" s="18"/>
      <c r="B289" s="29"/>
      <c r="C289" s="24"/>
      <c r="D289" s="9"/>
      <c r="E289" s="14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</row>
    <row r="290" spans="1:36" ht="39.75" hidden="1" customHeight="1">
      <c r="A290" s="18"/>
      <c r="B290" s="21"/>
      <c r="C290" s="22"/>
      <c r="D290" s="9"/>
      <c r="E290" s="11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</row>
    <row r="291" spans="1:36" ht="26.25" hidden="1" customHeight="1">
      <c r="A291" s="18"/>
      <c r="B291" s="21"/>
      <c r="C291" s="19"/>
      <c r="D291" s="9"/>
      <c r="E291" s="11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</row>
    <row r="292" spans="1:36" ht="20.25" hidden="1" customHeight="1">
      <c r="A292" s="18"/>
      <c r="B292" s="29"/>
      <c r="C292" s="24"/>
      <c r="D292" s="9"/>
      <c r="E292" s="14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</row>
    <row r="293" spans="1:36" ht="34.5" customHeight="1">
      <c r="A293" s="18"/>
      <c r="B293" s="21"/>
      <c r="C293" s="22"/>
      <c r="D293" s="9"/>
      <c r="E293" s="11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</row>
    <row r="294" spans="1:36" ht="21.75" customHeight="1">
      <c r="A294" s="18"/>
      <c r="B294" s="21"/>
      <c r="C294" s="19"/>
      <c r="D294" s="9"/>
      <c r="E294" s="11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</row>
    <row r="295" spans="1:36" ht="19.5" customHeight="1">
      <c r="A295" s="18"/>
      <c r="B295" s="29"/>
      <c r="C295" s="23"/>
      <c r="D295" s="9"/>
      <c r="E295" s="14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</row>
    <row r="296" spans="1:36" ht="21.75" customHeight="1">
      <c r="A296" s="18"/>
      <c r="B296" s="21"/>
      <c r="C296" s="19"/>
      <c r="D296" s="9"/>
      <c r="E296" s="11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</row>
    <row r="297" spans="1:36" ht="21.75" customHeight="1">
      <c r="A297" s="43"/>
      <c r="B297" s="41"/>
      <c r="C297" s="48"/>
      <c r="D297" s="9"/>
      <c r="E297" s="14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</row>
    <row r="298" spans="1:36" ht="21.75" customHeight="1">
      <c r="A298" s="43"/>
      <c r="B298" s="46"/>
      <c r="C298" s="49"/>
      <c r="D298" s="9"/>
      <c r="E298" s="11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</row>
    <row r="299" spans="1:36" ht="32.25" customHeight="1">
      <c r="A299" s="43"/>
      <c r="B299" s="56"/>
      <c r="C299" s="48"/>
      <c r="D299" s="9"/>
      <c r="E299" s="14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</row>
    <row r="300" spans="1:36" ht="22.5" customHeight="1">
      <c r="A300" s="43"/>
      <c r="B300" s="56"/>
      <c r="C300" s="52"/>
      <c r="D300" s="9"/>
      <c r="E300" s="14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</row>
    <row r="301" spans="1:36" ht="22.5" customHeight="1">
      <c r="A301" s="43"/>
      <c r="B301" s="57"/>
      <c r="C301" s="47"/>
      <c r="D301" s="9"/>
      <c r="E301" s="11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</row>
    <row r="302" spans="1:36" ht="33.75" customHeight="1">
      <c r="A302" s="43"/>
      <c r="B302" s="58"/>
      <c r="C302" s="44"/>
      <c r="D302" s="9"/>
      <c r="E302" s="12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</row>
    <row r="303" spans="1:36" ht="20.25">
      <c r="A303" s="43"/>
      <c r="B303" s="58"/>
      <c r="C303" s="53"/>
      <c r="D303" s="9"/>
      <c r="E303" s="12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</row>
    <row r="304" spans="1:36" ht="25.5" customHeight="1">
      <c r="A304" s="43"/>
      <c r="B304" s="59"/>
      <c r="C304" s="54"/>
      <c r="D304" s="8"/>
      <c r="E304" s="10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</row>
    <row r="305" spans="1:36" ht="25.5" customHeight="1">
      <c r="A305" s="43"/>
      <c r="B305" s="60"/>
      <c r="C305" s="53"/>
      <c r="D305" s="8"/>
      <c r="E305" s="12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</row>
    <row r="306" spans="1:36" ht="33" customHeight="1">
      <c r="A306" s="43"/>
      <c r="B306" s="59"/>
      <c r="C306" s="49"/>
      <c r="D306" s="8"/>
      <c r="E306" s="10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</row>
    <row r="307" spans="1:36" ht="21" customHeight="1">
      <c r="A307" s="43"/>
      <c r="B307" s="61"/>
      <c r="C307" s="47"/>
      <c r="D307" s="34"/>
      <c r="E307" s="11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</row>
    <row r="308" spans="1:36" ht="22.5" customHeight="1">
      <c r="A308" s="43"/>
      <c r="B308" s="60"/>
      <c r="C308" s="50"/>
      <c r="D308" s="34"/>
      <c r="E308" s="14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</row>
    <row r="309" spans="1:36" ht="20.25">
      <c r="A309" s="43"/>
      <c r="B309" s="59"/>
      <c r="C309" s="49"/>
      <c r="D309" s="13"/>
      <c r="E309" s="11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</row>
    <row r="310" spans="1:36" ht="36.75" customHeight="1">
      <c r="A310" s="43"/>
      <c r="B310" s="41"/>
      <c r="C310" s="55"/>
      <c r="D310" s="13"/>
      <c r="E310" s="14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</row>
    <row r="311" spans="1:36" ht="23.25" customHeight="1">
      <c r="A311" s="43"/>
      <c r="B311" s="62"/>
      <c r="C311" s="44"/>
      <c r="D311" s="13"/>
      <c r="E311" s="14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</row>
    <row r="312" spans="1:36" ht="31.5" customHeight="1">
      <c r="A312" s="43"/>
      <c r="B312" s="46"/>
      <c r="C312" s="22"/>
      <c r="D312" s="13"/>
      <c r="E312" s="11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</row>
    <row r="313" spans="1:36" ht="20.25">
      <c r="A313" s="43"/>
      <c r="B313" s="59"/>
      <c r="C313" s="24"/>
      <c r="D313" s="33"/>
      <c r="E313" s="14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</row>
    <row r="314" spans="1:36" ht="20.25">
      <c r="A314" s="43"/>
      <c r="B314" s="59"/>
      <c r="C314" s="22"/>
      <c r="D314" s="33"/>
      <c r="E314" s="14"/>
      <c r="F314" s="30"/>
      <c r="G314" s="30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</row>
    <row r="315" spans="1:36" s="31" customFormat="1" ht="15.75">
      <c r="B315" s="25"/>
      <c r="C315" s="26"/>
      <c r="D315" s="27"/>
      <c r="E315" s="28"/>
    </row>
    <row r="316" spans="1:36" s="31" customFormat="1" ht="15.75">
      <c r="B316" s="25"/>
      <c r="C316" s="26"/>
      <c r="D316" s="27"/>
      <c r="E316" s="28"/>
    </row>
    <row r="317" spans="1:36" s="31" customFormat="1" ht="20.25">
      <c r="B317" s="25"/>
      <c r="C317" s="36"/>
      <c r="D317" s="37"/>
      <c r="E317" s="32"/>
    </row>
    <row r="318" spans="1:36" ht="18.75">
      <c r="B318" s="5"/>
      <c r="C318" s="1"/>
      <c r="D318" s="1"/>
      <c r="E318" s="3"/>
    </row>
    <row r="319" spans="1:36" ht="18.75">
      <c r="B319" s="5"/>
      <c r="C319" s="1"/>
      <c r="D319" s="1"/>
      <c r="E319" s="3"/>
    </row>
    <row r="320" spans="1:36" ht="18.75">
      <c r="B320" s="5"/>
      <c r="C320" s="1"/>
      <c r="D320" s="1"/>
      <c r="E320" s="3"/>
    </row>
    <row r="321" spans="2:5" ht="18.75">
      <c r="B321" s="5"/>
      <c r="C321" s="1"/>
      <c r="D321" s="1"/>
      <c r="E321" s="3"/>
    </row>
    <row r="322" spans="2:5" ht="18.75">
      <c r="B322" s="5"/>
      <c r="C322" s="1"/>
      <c r="D322" s="1"/>
      <c r="E322" s="15"/>
    </row>
    <row r="323" spans="2:5" ht="18.75">
      <c r="B323" s="5"/>
      <c r="C323" s="1"/>
      <c r="D323" s="1"/>
      <c r="E323" s="15"/>
    </row>
    <row r="324" spans="2:5" ht="18.75">
      <c r="B324" s="5"/>
      <c r="C324" s="1"/>
      <c r="D324" s="1"/>
      <c r="E324" s="15"/>
    </row>
    <row r="325" spans="2:5" ht="18.75">
      <c r="B325" s="5"/>
      <c r="C325" s="1"/>
      <c r="D325" s="1"/>
      <c r="E325" s="15"/>
    </row>
    <row r="326" spans="2:5" ht="18.75">
      <c r="B326" s="5"/>
      <c r="C326" s="1"/>
      <c r="D326" s="1"/>
      <c r="E326" s="15"/>
    </row>
    <row r="327" spans="2:5" ht="18.75">
      <c r="B327" s="5"/>
      <c r="C327" s="1"/>
      <c r="D327" s="1"/>
      <c r="E327" s="15"/>
    </row>
    <row r="328" spans="2:5" ht="18.75">
      <c r="B328" s="5"/>
      <c r="C328" s="1"/>
      <c r="D328" s="1"/>
      <c r="E328" s="3"/>
    </row>
    <row r="329" spans="2:5" ht="18.75">
      <c r="B329" s="5"/>
      <c r="C329" s="1"/>
      <c r="D329" s="1"/>
      <c r="E329" s="3"/>
    </row>
    <row r="330" spans="2:5" ht="18.75">
      <c r="B330" s="5"/>
      <c r="C330" s="1"/>
      <c r="D330" s="1"/>
      <c r="E330" s="3"/>
    </row>
    <row r="331" spans="2:5" ht="18.75">
      <c r="B331" s="5"/>
      <c r="C331" s="1"/>
      <c r="D331" s="1"/>
      <c r="E331" s="3"/>
    </row>
    <row r="332" spans="2:5" ht="18.75">
      <c r="B332" s="5"/>
      <c r="C332" s="1"/>
      <c r="D332" s="1"/>
      <c r="E332" s="3"/>
    </row>
    <row r="333" spans="2:5" ht="18.75">
      <c r="B333" s="5"/>
      <c r="C333" s="1"/>
      <c r="D333" s="1"/>
      <c r="E333" s="3"/>
    </row>
    <row r="334" spans="2:5" ht="18.75">
      <c r="B334" s="5"/>
      <c r="C334" s="1"/>
      <c r="D334" s="1"/>
      <c r="E334" s="3"/>
    </row>
    <row r="335" spans="2:5" ht="18.75">
      <c r="B335" s="5"/>
      <c r="C335" s="1"/>
      <c r="D335" s="1"/>
      <c r="E335" s="3"/>
    </row>
    <row r="336" spans="2:5" ht="18.75">
      <c r="B336" s="5"/>
      <c r="C336" s="1"/>
      <c r="D336" s="1"/>
      <c r="E336" s="3"/>
    </row>
    <row r="337" spans="2:5" ht="18.75">
      <c r="B337" s="5"/>
      <c r="C337" s="1"/>
      <c r="D337" s="1"/>
      <c r="E337" s="3"/>
    </row>
    <row r="338" spans="2:5" ht="18.75">
      <c r="B338" s="5"/>
      <c r="C338" s="1"/>
      <c r="D338" s="1"/>
      <c r="E338" s="3"/>
    </row>
    <row r="339" spans="2:5" ht="18.75">
      <c r="B339" s="5"/>
      <c r="C339" s="1"/>
      <c r="D339" s="1"/>
      <c r="E339" s="3"/>
    </row>
    <row r="340" spans="2:5" ht="18.75">
      <c r="B340" s="5"/>
      <c r="C340" s="1"/>
      <c r="D340" s="1"/>
      <c r="E340" s="3"/>
    </row>
    <row r="341" spans="2:5" ht="18.75">
      <c r="B341" s="5"/>
      <c r="C341" s="1"/>
      <c r="D341" s="1"/>
      <c r="E341" s="3"/>
    </row>
    <row r="342" spans="2:5" ht="18.75">
      <c r="B342" s="5"/>
      <c r="C342" s="1"/>
      <c r="D342" s="1"/>
      <c r="E342" s="3"/>
    </row>
    <row r="343" spans="2:5" ht="18.75">
      <c r="B343" s="5"/>
      <c r="C343" s="1"/>
      <c r="D343" s="1"/>
      <c r="E343" s="3"/>
    </row>
    <row r="344" spans="2:5" ht="18.75">
      <c r="B344" s="5"/>
      <c r="C344" s="1"/>
      <c r="D344" s="1"/>
      <c r="E344" s="3"/>
    </row>
    <row r="345" spans="2:5" ht="18.75">
      <c r="B345" s="5"/>
      <c r="C345" s="1"/>
      <c r="D345" s="1"/>
      <c r="E345" s="3"/>
    </row>
    <row r="346" spans="2:5" ht="18.75">
      <c r="B346" s="5"/>
      <c r="C346" s="1"/>
      <c r="D346" s="1"/>
      <c r="E346" s="3"/>
    </row>
    <row r="347" spans="2:5" ht="18.75">
      <c r="B347" s="5"/>
      <c r="C347" s="1"/>
      <c r="D347" s="1"/>
      <c r="E347" s="3"/>
    </row>
    <row r="348" spans="2:5" ht="18.75">
      <c r="B348" s="5"/>
      <c r="C348" s="1"/>
      <c r="D348" s="1"/>
      <c r="E348" s="3"/>
    </row>
    <row r="349" spans="2:5" ht="18.75">
      <c r="B349" s="5"/>
      <c r="C349" s="1"/>
      <c r="D349" s="1"/>
      <c r="E349" s="3"/>
    </row>
    <row r="350" spans="2:5" ht="18.75">
      <c r="B350" s="5"/>
      <c r="C350" s="1"/>
      <c r="D350" s="1"/>
      <c r="E350" s="3"/>
    </row>
    <row r="351" spans="2:5" ht="18.75">
      <c r="B351" s="5"/>
      <c r="C351" s="1"/>
      <c r="D351" s="1"/>
      <c r="E351" s="3"/>
    </row>
    <row r="352" spans="2:5" ht="18.75">
      <c r="B352" s="5"/>
      <c r="C352" s="1"/>
      <c r="D352" s="1"/>
      <c r="E352" s="3"/>
    </row>
    <row r="353" spans="2:5" ht="18.75">
      <c r="B353" s="5"/>
      <c r="C353" s="1"/>
      <c r="D353" s="1"/>
      <c r="E353" s="3"/>
    </row>
    <row r="354" spans="2:5" ht="18.75">
      <c r="B354" s="5"/>
      <c r="C354" s="1"/>
      <c r="D354" s="1"/>
      <c r="E354" s="3"/>
    </row>
    <row r="355" spans="2:5" ht="18.75">
      <c r="B355" s="5"/>
      <c r="C355" s="1"/>
      <c r="D355" s="1"/>
      <c r="E355" s="3"/>
    </row>
    <row r="356" spans="2:5" ht="18.75">
      <c r="B356" s="5"/>
      <c r="C356" s="1"/>
      <c r="D356" s="1"/>
      <c r="E356" s="3"/>
    </row>
    <row r="357" spans="2:5" ht="18.75">
      <c r="B357" s="5"/>
      <c r="C357" s="1"/>
      <c r="D357" s="1"/>
      <c r="E357" s="3"/>
    </row>
    <row r="358" spans="2:5" ht="18.75">
      <c r="B358" s="5"/>
      <c r="C358" s="1"/>
      <c r="D358" s="1"/>
      <c r="E358" s="3"/>
    </row>
    <row r="359" spans="2:5" ht="18.75">
      <c r="B359" s="5"/>
      <c r="C359" s="1"/>
      <c r="D359" s="1"/>
      <c r="E359" s="3"/>
    </row>
    <row r="360" spans="2:5" ht="18.75">
      <c r="B360" s="5"/>
      <c r="C360" s="1"/>
      <c r="D360" s="1"/>
      <c r="E360" s="3"/>
    </row>
    <row r="361" spans="2:5" ht="18.75">
      <c r="B361" s="5"/>
      <c r="C361" s="1"/>
      <c r="D361" s="1"/>
      <c r="E361" s="3"/>
    </row>
    <row r="362" spans="2:5" ht="18.75">
      <c r="B362" s="5"/>
      <c r="C362" s="1"/>
      <c r="D362" s="1"/>
      <c r="E362" s="3"/>
    </row>
    <row r="363" spans="2:5" ht="18.75">
      <c r="B363" s="5"/>
      <c r="C363" s="1"/>
      <c r="D363" s="1"/>
      <c r="E363" s="3"/>
    </row>
    <row r="364" spans="2:5" ht="18.75">
      <c r="B364" s="5"/>
      <c r="C364" s="1"/>
      <c r="D364" s="1"/>
      <c r="E364" s="3"/>
    </row>
    <row r="365" spans="2:5" ht="18.75">
      <c r="B365" s="5"/>
      <c r="C365" s="1"/>
      <c r="D365" s="1"/>
      <c r="E365" s="3"/>
    </row>
    <row r="366" spans="2:5" ht="18.75">
      <c r="B366" s="5"/>
      <c r="C366" s="1"/>
      <c r="D366" s="1"/>
      <c r="E366" s="3"/>
    </row>
    <row r="367" spans="2:5" ht="18.75">
      <c r="B367" s="5"/>
      <c r="C367" s="1"/>
      <c r="D367" s="1"/>
      <c r="E367" s="3"/>
    </row>
    <row r="368" spans="2:5" ht="18.75">
      <c r="B368" s="5"/>
      <c r="C368" s="1"/>
      <c r="D368" s="1"/>
      <c r="E368" s="3"/>
    </row>
    <row r="369" spans="2:5" ht="18.75">
      <c r="B369" s="5"/>
      <c r="C369" s="1"/>
      <c r="D369" s="1"/>
      <c r="E369" s="3"/>
    </row>
    <row r="370" spans="2:5" ht="18.75">
      <c r="B370" s="5"/>
      <c r="C370" s="1"/>
      <c r="D370" s="1"/>
      <c r="E370" s="3"/>
    </row>
    <row r="371" spans="2:5" ht="18.75">
      <c r="B371" s="5"/>
      <c r="C371" s="1"/>
      <c r="D371" s="1"/>
      <c r="E371" s="3"/>
    </row>
    <row r="372" spans="2:5" ht="18.75">
      <c r="B372" s="5"/>
      <c r="C372" s="1"/>
      <c r="D372" s="1"/>
      <c r="E372" s="3"/>
    </row>
    <row r="373" spans="2:5" ht="18.75">
      <c r="B373" s="5"/>
      <c r="C373" s="1"/>
      <c r="D373" s="1"/>
      <c r="E373" s="3"/>
    </row>
    <row r="374" spans="2:5" ht="18.75">
      <c r="B374" s="5"/>
      <c r="C374" s="1"/>
      <c r="D374" s="1"/>
      <c r="E374" s="3"/>
    </row>
    <row r="375" spans="2:5" ht="18.75">
      <c r="B375" s="5"/>
      <c r="C375" s="1"/>
      <c r="D375" s="1"/>
      <c r="E375" s="3"/>
    </row>
    <row r="376" spans="2:5" ht="18.75">
      <c r="B376" s="5"/>
      <c r="C376" s="1"/>
      <c r="D376" s="1"/>
      <c r="E376" s="3"/>
    </row>
    <row r="377" spans="2:5" ht="18.75">
      <c r="B377" s="5"/>
      <c r="C377" s="1"/>
      <c r="D377" s="1"/>
      <c r="E377" s="3"/>
    </row>
    <row r="378" spans="2:5" ht="18.75">
      <c r="B378" s="5"/>
      <c r="C378" s="1"/>
      <c r="D378" s="1"/>
      <c r="E378" s="3"/>
    </row>
    <row r="379" spans="2:5" ht="18.75">
      <c r="B379" s="5"/>
      <c r="C379" s="1"/>
      <c r="D379" s="1"/>
      <c r="E379" s="3"/>
    </row>
    <row r="380" spans="2:5" ht="18.75">
      <c r="B380" s="5"/>
      <c r="C380" s="1"/>
      <c r="D380" s="1"/>
      <c r="E380" s="3"/>
    </row>
    <row r="381" spans="2:5" ht="18.75">
      <c r="B381" s="5"/>
      <c r="C381" s="1"/>
      <c r="D381" s="1"/>
      <c r="E381" s="3"/>
    </row>
    <row r="382" spans="2:5" ht="18.75">
      <c r="B382" s="5"/>
      <c r="C382" s="1"/>
      <c r="D382" s="1"/>
      <c r="E382" s="3"/>
    </row>
    <row r="383" spans="2:5" ht="18.75">
      <c r="B383" s="5"/>
      <c r="C383" s="1"/>
      <c r="D383" s="1"/>
      <c r="E383" s="3"/>
    </row>
    <row r="384" spans="2:5" ht="18.75">
      <c r="B384" s="5"/>
      <c r="C384" s="1"/>
      <c r="D384" s="1"/>
      <c r="E384" s="3"/>
    </row>
    <row r="385" spans="2:5" ht="18.75">
      <c r="B385" s="5"/>
      <c r="C385" s="1"/>
      <c r="D385" s="1"/>
      <c r="E385" s="3"/>
    </row>
    <row r="386" spans="2:5" ht="18.75">
      <c r="B386" s="5"/>
      <c r="C386" s="1"/>
      <c r="D386" s="1"/>
      <c r="E386" s="3"/>
    </row>
    <row r="387" spans="2:5" ht="18.75">
      <c r="B387" s="5"/>
      <c r="C387" s="1"/>
      <c r="D387" s="1"/>
      <c r="E387" s="3"/>
    </row>
    <row r="388" spans="2:5" ht="18.75">
      <c r="B388" s="5"/>
      <c r="C388" s="1"/>
      <c r="D388" s="1"/>
      <c r="E388" s="3"/>
    </row>
    <row r="389" spans="2:5" ht="18.75">
      <c r="B389" s="5"/>
      <c r="C389" s="1"/>
      <c r="D389" s="1"/>
      <c r="E389" s="3"/>
    </row>
    <row r="390" spans="2:5" ht="18.75">
      <c r="B390" s="5"/>
      <c r="C390" s="1"/>
      <c r="D390" s="1"/>
      <c r="E390" s="3"/>
    </row>
    <row r="391" spans="2:5" ht="18.75">
      <c r="B391" s="5"/>
      <c r="C391" s="1"/>
      <c r="D391" s="1"/>
      <c r="E391" s="3"/>
    </row>
    <row r="392" spans="2:5" ht="18.75">
      <c r="B392" s="5"/>
      <c r="C392" s="1"/>
      <c r="D392" s="1"/>
      <c r="E392" s="3"/>
    </row>
    <row r="393" spans="2:5" ht="18.75">
      <c r="B393" s="5"/>
      <c r="C393" s="1"/>
      <c r="D393" s="1"/>
      <c r="E393" s="3"/>
    </row>
    <row r="394" spans="2:5" ht="18.75">
      <c r="B394" s="5"/>
      <c r="C394" s="1"/>
      <c r="D394" s="1"/>
      <c r="E394" s="3"/>
    </row>
    <row r="395" spans="2:5" ht="18.75">
      <c r="B395" s="5"/>
      <c r="C395" s="1"/>
      <c r="D395" s="1"/>
      <c r="E395" s="3"/>
    </row>
    <row r="396" spans="2:5" ht="18.75">
      <c r="B396" s="5"/>
      <c r="C396" s="1"/>
      <c r="D396" s="1"/>
      <c r="E396" s="3"/>
    </row>
    <row r="397" spans="2:5" ht="18.75">
      <c r="B397" s="5"/>
      <c r="C397" s="1"/>
      <c r="D397" s="1"/>
      <c r="E397" s="3"/>
    </row>
    <row r="398" spans="2:5" ht="18.75">
      <c r="B398" s="5"/>
      <c r="C398" s="1"/>
      <c r="D398" s="1"/>
      <c r="E398" s="3"/>
    </row>
    <row r="399" spans="2:5" ht="18.75">
      <c r="B399" s="5"/>
      <c r="C399" s="1"/>
      <c r="D399" s="1"/>
      <c r="E399" s="3"/>
    </row>
    <row r="400" spans="2:5" ht="18.75">
      <c r="B400" s="5"/>
      <c r="C400" s="1"/>
      <c r="D400" s="1"/>
      <c r="E400" s="3"/>
    </row>
    <row r="401" spans="2:5" ht="18.75">
      <c r="B401" s="5"/>
      <c r="C401" s="1"/>
      <c r="D401" s="1"/>
      <c r="E401" s="3"/>
    </row>
    <row r="402" spans="2:5" ht="18.75">
      <c r="B402" s="5"/>
      <c r="C402" s="1"/>
      <c r="D402" s="1"/>
      <c r="E402" s="3"/>
    </row>
    <row r="403" spans="2:5" ht="18.75">
      <c r="B403" s="5"/>
      <c r="C403" s="1"/>
      <c r="D403" s="1"/>
      <c r="E403" s="3"/>
    </row>
    <row r="404" spans="2:5" ht="18.75">
      <c r="B404" s="5"/>
      <c r="C404" s="1"/>
      <c r="D404" s="1"/>
      <c r="E404" s="3"/>
    </row>
    <row r="405" spans="2:5" ht="18.75">
      <c r="B405" s="5"/>
      <c r="C405" s="1"/>
      <c r="D405" s="1"/>
      <c r="E405" s="3"/>
    </row>
    <row r="406" spans="2:5" ht="18.75">
      <c r="B406" s="5"/>
      <c r="C406" s="1"/>
      <c r="D406" s="1"/>
      <c r="E406" s="3"/>
    </row>
    <row r="407" spans="2:5" ht="18.75">
      <c r="B407" s="5"/>
      <c r="C407" s="1"/>
      <c r="D407" s="1"/>
      <c r="E407" s="3"/>
    </row>
    <row r="408" spans="2:5" ht="18.75">
      <c r="B408" s="5"/>
      <c r="C408" s="1"/>
      <c r="D408" s="1"/>
      <c r="E408" s="3"/>
    </row>
    <row r="409" spans="2:5" ht="18.75">
      <c r="B409" s="5"/>
      <c r="C409" s="1"/>
      <c r="D409" s="1"/>
      <c r="E409" s="3"/>
    </row>
    <row r="410" spans="2:5" ht="18.75">
      <c r="B410" s="5"/>
      <c r="C410" s="1"/>
      <c r="D410" s="1"/>
      <c r="E410" s="3"/>
    </row>
    <row r="411" spans="2:5" ht="18.75">
      <c r="B411" s="5"/>
      <c r="C411" s="1"/>
      <c r="D411" s="1"/>
      <c r="E411" s="3"/>
    </row>
    <row r="412" spans="2:5" ht="18.75">
      <c r="B412" s="5"/>
      <c r="C412" s="1"/>
      <c r="D412" s="1"/>
      <c r="E412" s="3"/>
    </row>
    <row r="413" spans="2:5" ht="18.75">
      <c r="B413" s="5"/>
      <c r="C413" s="1"/>
      <c r="D413" s="1"/>
      <c r="E413" s="3"/>
    </row>
    <row r="414" spans="2:5" ht="18.75">
      <c r="B414" s="5"/>
      <c r="C414" s="1"/>
      <c r="D414" s="1"/>
      <c r="E414" s="3"/>
    </row>
    <row r="415" spans="2:5" ht="18.75">
      <c r="B415" s="5"/>
      <c r="C415" s="1"/>
      <c r="D415" s="1"/>
      <c r="E415" s="3"/>
    </row>
    <row r="416" spans="2:5" ht="18.75">
      <c r="B416" s="5"/>
      <c r="C416" s="1"/>
      <c r="D416" s="1"/>
      <c r="E416" s="3"/>
    </row>
    <row r="417" spans="2:5" ht="18.75">
      <c r="B417" s="5"/>
      <c r="C417" s="1"/>
      <c r="D417" s="1"/>
      <c r="E417" s="3"/>
    </row>
    <row r="418" spans="2:5" ht="18.75">
      <c r="B418" s="5"/>
      <c r="C418" s="1"/>
      <c r="D418" s="1"/>
      <c r="E418" s="3"/>
    </row>
    <row r="419" spans="2:5" ht="18.75">
      <c r="B419" s="5"/>
      <c r="C419" s="1"/>
      <c r="D419" s="1"/>
      <c r="E419" s="3"/>
    </row>
    <row r="420" spans="2:5" ht="18.75">
      <c r="B420" s="5"/>
      <c r="C420" s="1"/>
      <c r="D420" s="1"/>
      <c r="E420" s="3"/>
    </row>
    <row r="421" spans="2:5" ht="18.75">
      <c r="B421" s="5"/>
      <c r="C421" s="1"/>
      <c r="D421" s="1"/>
      <c r="E421" s="3"/>
    </row>
    <row r="422" spans="2:5" ht="18.75">
      <c r="B422" s="5"/>
      <c r="C422" s="1"/>
      <c r="D422" s="1"/>
      <c r="E422" s="3"/>
    </row>
    <row r="423" spans="2:5" ht="18.75">
      <c r="B423" s="5"/>
      <c r="C423" s="1"/>
      <c r="D423" s="1"/>
      <c r="E423" s="3"/>
    </row>
    <row r="424" spans="2:5" ht="18.75">
      <c r="B424" s="5"/>
      <c r="C424" s="1"/>
      <c r="D424" s="1"/>
      <c r="E424" s="3"/>
    </row>
    <row r="425" spans="2:5" ht="18.75">
      <c r="B425" s="5"/>
      <c r="C425" s="1"/>
      <c r="D425" s="1"/>
      <c r="E425" s="3"/>
    </row>
    <row r="426" spans="2:5" ht="18.75">
      <c r="B426" s="5"/>
      <c r="C426" s="1"/>
      <c r="D426" s="1"/>
      <c r="E426" s="3"/>
    </row>
    <row r="427" spans="2:5" ht="18.75">
      <c r="B427" s="5"/>
      <c r="C427" s="1"/>
      <c r="D427" s="1"/>
      <c r="E427" s="3"/>
    </row>
    <row r="428" spans="2:5" ht="18.75">
      <c r="B428" s="5"/>
      <c r="C428" s="1"/>
      <c r="D428" s="1"/>
      <c r="E428" s="3"/>
    </row>
    <row r="429" spans="2:5" ht="18.75">
      <c r="B429" s="5"/>
      <c r="C429" s="1"/>
      <c r="D429" s="1"/>
      <c r="E429" s="3"/>
    </row>
    <row r="430" spans="2:5" ht="18.75">
      <c r="B430" s="5"/>
      <c r="C430" s="1"/>
      <c r="D430" s="1"/>
      <c r="E430" s="3"/>
    </row>
    <row r="431" spans="2:5" ht="18.75">
      <c r="B431" s="5"/>
      <c r="C431" s="1"/>
      <c r="D431" s="1"/>
      <c r="E431" s="3"/>
    </row>
    <row r="432" spans="2:5" ht="18.75">
      <c r="B432" s="5"/>
      <c r="C432" s="1"/>
      <c r="D432" s="1"/>
      <c r="E432" s="3"/>
    </row>
    <row r="433" spans="2:5" ht="18.75">
      <c r="B433" s="5"/>
      <c r="C433" s="1"/>
      <c r="D433" s="1"/>
      <c r="E433" s="3"/>
    </row>
    <row r="434" spans="2:5" ht="18.75">
      <c r="B434" s="5"/>
      <c r="C434" s="1"/>
      <c r="D434" s="1"/>
      <c r="E434" s="3"/>
    </row>
    <row r="435" spans="2:5" ht="18.75">
      <c r="B435" s="5"/>
      <c r="C435" s="1"/>
      <c r="D435" s="1"/>
      <c r="E435" s="3"/>
    </row>
    <row r="436" spans="2:5" ht="18.75">
      <c r="B436" s="5"/>
      <c r="C436" s="1"/>
      <c r="D436" s="1"/>
      <c r="E436" s="3"/>
    </row>
    <row r="437" spans="2:5" ht="18.75">
      <c r="B437" s="5"/>
      <c r="C437" s="1"/>
      <c r="D437" s="1"/>
      <c r="E437" s="3"/>
    </row>
    <row r="438" spans="2:5" ht="18.75">
      <c r="B438" s="5"/>
      <c r="C438" s="1"/>
      <c r="D438" s="1"/>
      <c r="E438" s="3"/>
    </row>
    <row r="439" spans="2:5" ht="18.75">
      <c r="B439" s="5"/>
      <c r="C439" s="1"/>
      <c r="D439" s="1"/>
      <c r="E439" s="3"/>
    </row>
    <row r="440" spans="2:5" ht="18.75">
      <c r="B440" s="5"/>
      <c r="C440" s="1"/>
      <c r="D440" s="1"/>
      <c r="E440" s="3"/>
    </row>
    <row r="441" spans="2:5" ht="18.75">
      <c r="B441" s="5"/>
      <c r="C441" s="1"/>
      <c r="D441" s="1"/>
      <c r="E441" s="3"/>
    </row>
    <row r="442" spans="2:5" ht="18.75">
      <c r="B442" s="5"/>
      <c r="C442" s="1"/>
      <c r="D442" s="1"/>
      <c r="E442" s="3"/>
    </row>
    <row r="443" spans="2:5" ht="18.75">
      <c r="B443" s="5"/>
      <c r="C443" s="1"/>
      <c r="D443" s="1"/>
      <c r="E443" s="3"/>
    </row>
    <row r="444" spans="2:5" ht="18.75">
      <c r="B444" s="5"/>
      <c r="C444" s="1"/>
      <c r="D444" s="1"/>
      <c r="E444" s="3"/>
    </row>
    <row r="445" spans="2:5" ht="18.75">
      <c r="B445" s="5"/>
      <c r="C445" s="1"/>
      <c r="D445" s="1"/>
      <c r="E445" s="3"/>
    </row>
    <row r="446" spans="2:5" ht="18.75">
      <c r="B446" s="5"/>
      <c r="C446" s="1"/>
      <c r="D446" s="1"/>
      <c r="E446" s="3"/>
    </row>
    <row r="447" spans="2:5" ht="18.75">
      <c r="B447" s="5"/>
      <c r="C447" s="1"/>
      <c r="D447" s="1"/>
      <c r="E447" s="3"/>
    </row>
    <row r="448" spans="2:5" ht="18.75">
      <c r="B448" s="5"/>
      <c r="C448" s="1"/>
      <c r="D448" s="1"/>
      <c r="E448" s="3"/>
    </row>
    <row r="449" spans="2:5" ht="18.75">
      <c r="B449" s="5"/>
      <c r="C449" s="1"/>
      <c r="D449" s="1"/>
      <c r="E449" s="3"/>
    </row>
    <row r="450" spans="2:5" ht="18.75">
      <c r="B450" s="5"/>
      <c r="C450" s="1"/>
      <c r="D450" s="1"/>
      <c r="E450" s="3"/>
    </row>
    <row r="451" spans="2:5" ht="18.75">
      <c r="B451" s="5"/>
      <c r="C451" s="1"/>
      <c r="D451" s="1"/>
      <c r="E451" s="3"/>
    </row>
    <row r="452" spans="2:5" ht="18.75">
      <c r="B452" s="5"/>
      <c r="C452" s="1"/>
      <c r="D452" s="1"/>
      <c r="E452" s="3"/>
    </row>
    <row r="453" spans="2:5" ht="18.75">
      <c r="B453" s="5"/>
      <c r="C453" s="1"/>
      <c r="D453" s="1"/>
      <c r="E453" s="3"/>
    </row>
    <row r="454" spans="2:5" ht="18.75">
      <c r="B454" s="5"/>
      <c r="C454" s="1"/>
      <c r="D454" s="1"/>
      <c r="E454" s="3"/>
    </row>
    <row r="455" spans="2:5" ht="18.75">
      <c r="B455" s="5"/>
      <c r="C455" s="1"/>
      <c r="D455" s="1"/>
      <c r="E455" s="3"/>
    </row>
    <row r="456" spans="2:5" ht="18.75">
      <c r="B456" s="5"/>
      <c r="C456" s="1"/>
      <c r="D456" s="1"/>
      <c r="E456" s="3"/>
    </row>
    <row r="457" spans="2:5" ht="18.75">
      <c r="B457" s="5"/>
      <c r="C457" s="1"/>
      <c r="D457" s="1"/>
      <c r="E457" s="3"/>
    </row>
    <row r="458" spans="2:5" ht="18.75">
      <c r="B458" s="5"/>
      <c r="C458" s="1"/>
      <c r="D458" s="1"/>
      <c r="E458" s="3"/>
    </row>
    <row r="459" spans="2:5" ht="18.75">
      <c r="B459" s="5"/>
      <c r="C459" s="1"/>
      <c r="D459" s="1"/>
      <c r="E459" s="3"/>
    </row>
    <row r="460" spans="2:5" ht="18.75">
      <c r="B460" s="5"/>
      <c r="C460" s="1"/>
      <c r="D460" s="1"/>
      <c r="E460" s="3"/>
    </row>
    <row r="461" spans="2:5" ht="18.75">
      <c r="B461" s="5"/>
      <c r="C461" s="1"/>
      <c r="D461" s="1"/>
      <c r="E461" s="3"/>
    </row>
    <row r="462" spans="2:5" ht="18.75">
      <c r="B462" s="5"/>
      <c r="C462" s="1"/>
      <c r="D462" s="1"/>
      <c r="E462" s="3"/>
    </row>
    <row r="463" spans="2:5" ht="18.75">
      <c r="B463" s="5"/>
      <c r="C463" s="1"/>
      <c r="D463" s="1"/>
      <c r="E463" s="3"/>
    </row>
    <row r="464" spans="2:5" ht="18.75">
      <c r="B464" s="5"/>
      <c r="C464" s="1"/>
      <c r="D464" s="1"/>
      <c r="E464" s="3"/>
    </row>
    <row r="465" spans="2:5" ht="18.75">
      <c r="B465" s="5"/>
      <c r="C465" s="1"/>
      <c r="D465" s="1"/>
      <c r="E465" s="3"/>
    </row>
    <row r="466" spans="2:5" ht="18.75">
      <c r="B466" s="5"/>
      <c r="C466" s="1"/>
      <c r="D466" s="1"/>
      <c r="E466" s="3"/>
    </row>
    <row r="467" spans="2:5" ht="18.75">
      <c r="B467" s="5"/>
      <c r="C467" s="1"/>
      <c r="D467" s="1"/>
      <c r="E467" s="3"/>
    </row>
    <row r="468" spans="2:5" ht="18.75">
      <c r="B468" s="5"/>
      <c r="C468" s="1"/>
      <c r="D468" s="1"/>
      <c r="E468" s="3"/>
    </row>
    <row r="469" spans="2:5" ht="18.75">
      <c r="B469" s="5"/>
      <c r="C469" s="1"/>
      <c r="D469" s="1"/>
      <c r="E469" s="3"/>
    </row>
    <row r="470" spans="2:5" ht="18.75">
      <c r="B470" s="5"/>
      <c r="C470" s="1"/>
      <c r="D470" s="1"/>
      <c r="E470" s="3"/>
    </row>
    <row r="471" spans="2:5" ht="18.75">
      <c r="B471" s="5"/>
      <c r="C471" s="1"/>
      <c r="D471" s="1"/>
      <c r="E471" s="3"/>
    </row>
    <row r="472" spans="2:5" ht="18.75">
      <c r="B472" s="5"/>
      <c r="C472" s="1"/>
      <c r="D472" s="1"/>
      <c r="E472" s="3"/>
    </row>
    <row r="473" spans="2:5" ht="18.75">
      <c r="B473" s="5"/>
      <c r="C473" s="1"/>
      <c r="D473" s="1"/>
      <c r="E473" s="3"/>
    </row>
    <row r="474" spans="2:5" ht="18.75">
      <c r="B474" s="5"/>
      <c r="C474" s="1"/>
      <c r="D474" s="1"/>
      <c r="E474" s="3"/>
    </row>
    <row r="475" spans="2:5" ht="18.75">
      <c r="B475" s="5"/>
      <c r="C475" s="1"/>
      <c r="D475" s="1"/>
      <c r="E475" s="3"/>
    </row>
    <row r="476" spans="2:5" ht="18.75">
      <c r="B476" s="5"/>
      <c r="C476" s="1"/>
      <c r="D476" s="1"/>
      <c r="E476" s="3"/>
    </row>
    <row r="477" spans="2:5" ht="18.75">
      <c r="B477" s="5"/>
      <c r="C477" s="1"/>
      <c r="D477" s="1"/>
      <c r="E477" s="3"/>
    </row>
    <row r="478" spans="2:5" ht="18.75">
      <c r="B478" s="5"/>
      <c r="C478" s="1"/>
      <c r="D478" s="1"/>
      <c r="E478" s="3"/>
    </row>
    <row r="479" spans="2:5" ht="18.75">
      <c r="B479" s="5"/>
      <c r="C479" s="1"/>
      <c r="D479" s="1"/>
      <c r="E479" s="3"/>
    </row>
    <row r="480" spans="2:5" ht="18.75">
      <c r="B480" s="5"/>
      <c r="C480" s="1"/>
      <c r="D480" s="1"/>
      <c r="E480" s="3"/>
    </row>
    <row r="481" spans="2:5" ht="18.75">
      <c r="B481" s="5"/>
      <c r="C481" s="1"/>
      <c r="D481" s="1"/>
      <c r="E481" s="3"/>
    </row>
    <row r="482" spans="2:5" ht="18.75">
      <c r="B482" s="5"/>
      <c r="C482" s="1"/>
      <c r="D482" s="1"/>
      <c r="E482" s="3"/>
    </row>
    <row r="483" spans="2:5" ht="18.75">
      <c r="B483" s="5"/>
      <c r="C483" s="1"/>
      <c r="D483" s="1"/>
      <c r="E483" s="3"/>
    </row>
    <row r="484" spans="2:5" ht="18.75">
      <c r="B484" s="5"/>
      <c r="C484" s="1"/>
      <c r="D484" s="1"/>
      <c r="E484" s="3"/>
    </row>
    <row r="485" spans="2:5" ht="18.75">
      <c r="B485" s="5"/>
      <c r="C485" s="1"/>
      <c r="D485" s="1"/>
      <c r="E485" s="3"/>
    </row>
    <row r="486" spans="2:5" ht="18.75">
      <c r="B486" s="5"/>
      <c r="C486" s="1"/>
      <c r="D486" s="1"/>
      <c r="E486" s="3"/>
    </row>
    <row r="487" spans="2:5" ht="18.75">
      <c r="B487" s="5"/>
      <c r="C487" s="1"/>
      <c r="D487" s="1"/>
      <c r="E487" s="3"/>
    </row>
    <row r="488" spans="2:5" ht="18.75">
      <c r="B488" s="5"/>
      <c r="C488" s="1"/>
      <c r="D488" s="1"/>
      <c r="E488" s="3"/>
    </row>
    <row r="489" spans="2:5" ht="18.75">
      <c r="B489" s="5"/>
      <c r="C489" s="1"/>
      <c r="D489" s="1"/>
      <c r="E489" s="3"/>
    </row>
    <row r="490" spans="2:5" ht="18.75">
      <c r="B490" s="5"/>
      <c r="C490" s="1"/>
      <c r="D490" s="1"/>
      <c r="E490" s="3"/>
    </row>
    <row r="491" spans="2:5" ht="18.75">
      <c r="B491" s="5"/>
      <c r="C491" s="1"/>
      <c r="D491" s="1"/>
      <c r="E491" s="3"/>
    </row>
    <row r="492" spans="2:5" ht="18.75">
      <c r="B492" s="5"/>
      <c r="C492" s="1"/>
      <c r="D492" s="1"/>
      <c r="E492" s="3"/>
    </row>
    <row r="493" spans="2:5" ht="18.75">
      <c r="B493" s="5"/>
      <c r="C493" s="1"/>
      <c r="D493" s="1"/>
      <c r="E493" s="3"/>
    </row>
    <row r="494" spans="2:5" ht="18.75">
      <c r="B494" s="5"/>
      <c r="C494" s="1"/>
      <c r="D494" s="1"/>
      <c r="E494" s="3"/>
    </row>
    <row r="495" spans="2:5" ht="18.75">
      <c r="B495" s="5"/>
      <c r="C495" s="1"/>
      <c r="D495" s="1"/>
      <c r="E495" s="3"/>
    </row>
    <row r="496" spans="2:5" ht="18.75">
      <c r="B496" s="5"/>
      <c r="C496" s="1"/>
      <c r="D496" s="1"/>
      <c r="E496" s="3"/>
    </row>
    <row r="497" spans="2:5" ht="18.75">
      <c r="B497" s="5"/>
      <c r="C497" s="1"/>
      <c r="D497" s="1"/>
      <c r="E497" s="3"/>
    </row>
    <row r="498" spans="2:5" ht="18.75">
      <c r="B498" s="5"/>
      <c r="C498" s="1"/>
      <c r="D498" s="1"/>
      <c r="E498" s="3"/>
    </row>
    <row r="499" spans="2:5" ht="18.75">
      <c r="B499" s="5"/>
      <c r="C499" s="1"/>
      <c r="D499" s="1"/>
      <c r="E499" s="3"/>
    </row>
    <row r="500" spans="2:5" ht="18.75">
      <c r="B500" s="5"/>
      <c r="C500" s="1"/>
      <c r="D500" s="1"/>
      <c r="E500" s="3"/>
    </row>
    <row r="501" spans="2:5" ht="18.75">
      <c r="B501" s="5"/>
      <c r="C501" s="1"/>
      <c r="D501" s="1"/>
      <c r="E501" s="3"/>
    </row>
    <row r="502" spans="2:5" ht="18.75">
      <c r="B502" s="5"/>
      <c r="C502" s="1"/>
      <c r="D502" s="1"/>
      <c r="E502" s="3"/>
    </row>
    <row r="503" spans="2:5" ht="18.75">
      <c r="B503" s="5"/>
      <c r="C503" s="1"/>
      <c r="D503" s="1"/>
      <c r="E503" s="3"/>
    </row>
    <row r="504" spans="2:5" ht="18.75">
      <c r="B504" s="5"/>
      <c r="C504" s="1"/>
      <c r="D504" s="1"/>
      <c r="E504" s="3"/>
    </row>
    <row r="505" spans="2:5" ht="18.75">
      <c r="B505" s="5"/>
      <c r="C505" s="1"/>
      <c r="D505" s="1"/>
      <c r="E505" s="3"/>
    </row>
    <row r="506" spans="2:5" ht="18.75">
      <c r="B506" s="5"/>
      <c r="C506" s="1"/>
      <c r="D506" s="1"/>
      <c r="E506" s="3"/>
    </row>
    <row r="507" spans="2:5" ht="18.75">
      <c r="B507" s="5"/>
      <c r="C507" s="1"/>
      <c r="D507" s="1"/>
      <c r="E507" s="3"/>
    </row>
    <row r="508" spans="2:5" ht="18.75">
      <c r="B508" s="5"/>
      <c r="C508" s="1"/>
      <c r="D508" s="1"/>
      <c r="E508" s="3"/>
    </row>
    <row r="509" spans="2:5" ht="18.75">
      <c r="B509" s="5"/>
      <c r="C509" s="1"/>
      <c r="D509" s="1"/>
      <c r="E509" s="3"/>
    </row>
    <row r="510" spans="2:5" ht="18.75">
      <c r="B510" s="5"/>
      <c r="C510" s="1"/>
      <c r="D510" s="1"/>
      <c r="E510" s="3"/>
    </row>
    <row r="511" spans="2:5" ht="18.75">
      <c r="B511" s="5"/>
      <c r="C511" s="1"/>
      <c r="D511" s="1"/>
      <c r="E511" s="3"/>
    </row>
    <row r="512" spans="2:5" ht="18.75">
      <c r="B512" s="5"/>
      <c r="C512" s="1"/>
      <c r="D512" s="1"/>
      <c r="E512" s="3"/>
    </row>
    <row r="513" spans="2:5" ht="18.75">
      <c r="B513" s="5"/>
      <c r="C513" s="1"/>
      <c r="D513" s="1"/>
      <c r="E513" s="3"/>
    </row>
    <row r="514" spans="2:5" ht="18.75">
      <c r="B514" s="5"/>
      <c r="C514" s="1"/>
      <c r="D514" s="1"/>
      <c r="E514" s="3"/>
    </row>
    <row r="515" spans="2:5" ht="18.75">
      <c r="B515" s="5"/>
      <c r="C515" s="1"/>
      <c r="D515" s="1"/>
      <c r="E515" s="3"/>
    </row>
    <row r="516" spans="2:5" ht="18.75">
      <c r="B516" s="5"/>
      <c r="C516" s="1"/>
      <c r="D516" s="1"/>
      <c r="E516" s="3"/>
    </row>
    <row r="517" spans="2:5" ht="18.75">
      <c r="B517" s="5"/>
      <c r="C517" s="1"/>
      <c r="D517" s="1"/>
      <c r="E517" s="3"/>
    </row>
    <row r="518" spans="2:5" ht="18.75">
      <c r="B518" s="5"/>
      <c r="C518" s="1"/>
      <c r="D518" s="1"/>
      <c r="E518" s="3"/>
    </row>
    <row r="519" spans="2:5" ht="18.75">
      <c r="B519" s="5"/>
      <c r="C519" s="1"/>
      <c r="D519" s="1"/>
      <c r="E519" s="3"/>
    </row>
    <row r="520" spans="2:5" ht="18.75">
      <c r="B520" s="5"/>
      <c r="C520" s="1"/>
      <c r="D520" s="1"/>
      <c r="E520" s="3"/>
    </row>
    <row r="521" spans="2:5" ht="18.75">
      <c r="B521" s="5"/>
      <c r="C521" s="1"/>
      <c r="D521" s="1"/>
      <c r="E521" s="3"/>
    </row>
    <row r="522" spans="2:5" ht="18.75">
      <c r="B522" s="5"/>
      <c r="C522" s="1"/>
      <c r="D522" s="1"/>
      <c r="E522" s="3"/>
    </row>
    <row r="523" spans="2:5" ht="18.75">
      <c r="B523" s="5"/>
      <c r="C523" s="1"/>
      <c r="D523" s="1"/>
      <c r="E523" s="3"/>
    </row>
    <row r="524" spans="2:5" ht="18.75">
      <c r="B524" s="5"/>
      <c r="C524" s="1"/>
      <c r="D524" s="1"/>
      <c r="E524" s="3"/>
    </row>
    <row r="525" spans="2:5" ht="18.75">
      <c r="B525" s="5"/>
      <c r="C525" s="1"/>
      <c r="D525" s="1"/>
      <c r="E525" s="3"/>
    </row>
    <row r="526" spans="2:5" ht="18.75">
      <c r="B526" s="5"/>
      <c r="C526" s="1"/>
      <c r="D526" s="1"/>
      <c r="E526" s="3"/>
    </row>
    <row r="527" spans="2:5" ht="18.75">
      <c r="B527" s="5"/>
      <c r="C527" s="1"/>
      <c r="D527" s="1"/>
      <c r="E527" s="3"/>
    </row>
    <row r="528" spans="2:5" ht="18.75">
      <c r="B528" s="5"/>
      <c r="C528" s="1"/>
      <c r="D528" s="1"/>
      <c r="E528" s="3"/>
    </row>
    <row r="529" spans="2:5" ht="18.75">
      <c r="B529" s="5"/>
      <c r="C529" s="1"/>
      <c r="D529" s="1"/>
      <c r="E529" s="3"/>
    </row>
    <row r="530" spans="2:5" ht="18.75">
      <c r="B530" s="5"/>
      <c r="C530" s="1"/>
      <c r="D530" s="1"/>
      <c r="E530" s="3"/>
    </row>
    <row r="531" spans="2:5" ht="18.75">
      <c r="B531" s="5"/>
      <c r="C531" s="1"/>
      <c r="D531" s="1"/>
      <c r="E531" s="3"/>
    </row>
    <row r="532" spans="2:5" ht="18.75">
      <c r="B532" s="5"/>
      <c r="C532" s="1"/>
      <c r="D532" s="1"/>
      <c r="E532" s="3"/>
    </row>
    <row r="533" spans="2:5" ht="18.75">
      <c r="B533" s="5"/>
      <c r="C533" s="1"/>
      <c r="D533" s="1"/>
      <c r="E533" s="3"/>
    </row>
    <row r="534" spans="2:5" ht="18.75">
      <c r="B534" s="5"/>
      <c r="C534" s="1"/>
      <c r="D534" s="1"/>
      <c r="E534" s="3"/>
    </row>
    <row r="535" spans="2:5" ht="18.75">
      <c r="B535" s="5"/>
      <c r="C535" s="1"/>
      <c r="D535" s="1"/>
      <c r="E535" s="3"/>
    </row>
    <row r="536" spans="2:5" ht="18.75">
      <c r="B536" s="5"/>
      <c r="C536" s="1"/>
      <c r="D536" s="1"/>
      <c r="E536" s="3"/>
    </row>
    <row r="537" spans="2:5" ht="18.75">
      <c r="B537" s="5"/>
      <c r="C537" s="1"/>
      <c r="D537" s="1"/>
      <c r="E537" s="3"/>
    </row>
    <row r="538" spans="2:5" ht="18.75">
      <c r="B538" s="5"/>
      <c r="C538" s="1"/>
      <c r="D538" s="1"/>
      <c r="E538" s="3"/>
    </row>
    <row r="539" spans="2:5" ht="18.75">
      <c r="B539" s="5"/>
      <c r="C539" s="1"/>
      <c r="D539" s="1"/>
      <c r="E539" s="2"/>
    </row>
    <row r="540" spans="2:5" ht="18.75">
      <c r="B540" s="5"/>
      <c r="C540" s="1"/>
      <c r="D540" s="1"/>
      <c r="E540" s="2"/>
    </row>
    <row r="541" spans="2:5" ht="18.75">
      <c r="B541" s="5"/>
      <c r="C541" s="1"/>
      <c r="D541" s="1"/>
      <c r="E541" s="2"/>
    </row>
    <row r="542" spans="2:5" ht="18.75">
      <c r="B542" s="5"/>
      <c r="C542" s="1"/>
      <c r="D542" s="1"/>
      <c r="E542" s="2"/>
    </row>
    <row r="543" spans="2:5" ht="18.75">
      <c r="B543" s="5"/>
      <c r="C543" s="1"/>
      <c r="D543" s="1"/>
      <c r="E543" s="2"/>
    </row>
    <row r="544" spans="2:5" ht="18.75">
      <c r="B544" s="5"/>
      <c r="C544" s="1"/>
      <c r="D544" s="1"/>
      <c r="E544" s="2"/>
    </row>
    <row r="545" spans="2:5" ht="18.75">
      <c r="B545" s="5"/>
      <c r="C545" s="1"/>
      <c r="D545" s="1"/>
      <c r="E545" s="2"/>
    </row>
    <row r="546" spans="2:5" ht="18.75">
      <c r="B546" s="5"/>
      <c r="C546" s="1"/>
      <c r="D546" s="1"/>
      <c r="E546" s="2"/>
    </row>
    <row r="547" spans="2:5" ht="18.75">
      <c r="B547" s="5"/>
      <c r="C547" s="1"/>
      <c r="D547" s="1"/>
      <c r="E547" s="2"/>
    </row>
    <row r="548" spans="2:5" ht="18.75">
      <c r="B548" s="5"/>
      <c r="C548" s="1"/>
      <c r="D548" s="1"/>
      <c r="E548" s="2"/>
    </row>
    <row r="549" spans="2:5" ht="18.75">
      <c r="B549" s="5"/>
      <c r="C549" s="1"/>
      <c r="D549" s="1"/>
      <c r="E549" s="2"/>
    </row>
    <row r="550" spans="2:5" ht="18.75">
      <c r="B550" s="5"/>
      <c r="C550" s="1"/>
      <c r="D550" s="1"/>
      <c r="E550" s="2"/>
    </row>
    <row r="551" spans="2:5" ht="18.75">
      <c r="B551" s="5"/>
      <c r="C551" s="1"/>
      <c r="D551" s="1"/>
      <c r="E551" s="2"/>
    </row>
    <row r="552" spans="2:5" ht="18.75">
      <c r="B552" s="5"/>
      <c r="C552" s="1"/>
      <c r="D552" s="1"/>
      <c r="E552" s="2"/>
    </row>
    <row r="553" spans="2:5" ht="18.75">
      <c r="B553" s="5"/>
      <c r="C553" s="1"/>
      <c r="D553" s="1"/>
      <c r="E553" s="2"/>
    </row>
    <row r="554" spans="2:5" ht="18.75">
      <c r="B554" s="5"/>
      <c r="C554" s="1"/>
      <c r="D554" s="1"/>
      <c r="E554" s="2"/>
    </row>
    <row r="555" spans="2:5" ht="18.75">
      <c r="B555" s="5"/>
      <c r="C555" s="1"/>
      <c r="D555" s="1"/>
      <c r="E555" s="2"/>
    </row>
    <row r="556" spans="2:5" ht="18.75">
      <c r="B556" s="5"/>
      <c r="C556" s="1"/>
      <c r="D556" s="1"/>
      <c r="E556" s="2"/>
    </row>
    <row r="557" spans="2:5" ht="18.75">
      <c r="B557" s="5"/>
      <c r="C557" s="1"/>
      <c r="D557" s="1"/>
      <c r="E557" s="2"/>
    </row>
    <row r="558" spans="2:5" ht="18.75">
      <c r="B558" s="5"/>
      <c r="C558" s="1"/>
      <c r="D558" s="1"/>
      <c r="E558" s="2"/>
    </row>
    <row r="559" spans="2:5" ht="18.75">
      <c r="B559" s="5"/>
      <c r="C559" s="1"/>
      <c r="D559" s="1"/>
      <c r="E559" s="2"/>
    </row>
    <row r="560" spans="2:5" ht="18.75">
      <c r="B560" s="5"/>
      <c r="C560" s="1"/>
      <c r="D560" s="1"/>
      <c r="E560" s="2"/>
    </row>
    <row r="561" spans="2:5" ht="18.75">
      <c r="B561" s="5"/>
      <c r="C561" s="1"/>
      <c r="D561" s="1"/>
      <c r="E561" s="2"/>
    </row>
    <row r="562" spans="2:5" ht="18.75">
      <c r="B562" s="5"/>
      <c r="C562" s="1"/>
      <c r="D562" s="1"/>
      <c r="E562" s="2"/>
    </row>
    <row r="563" spans="2:5" ht="18.75">
      <c r="B563" s="5"/>
      <c r="C563" s="1"/>
      <c r="D563" s="1"/>
      <c r="E563" s="2"/>
    </row>
    <row r="564" spans="2:5" ht="18.75">
      <c r="B564" s="5"/>
      <c r="C564" s="1"/>
      <c r="D564" s="1"/>
      <c r="E564" s="2"/>
    </row>
    <row r="565" spans="2:5" ht="18.75">
      <c r="B565" s="5"/>
      <c r="C565" s="1"/>
      <c r="D565" s="1"/>
      <c r="E565" s="2"/>
    </row>
    <row r="566" spans="2:5" ht="18.75">
      <c r="B566" s="5"/>
      <c r="C566" s="1"/>
      <c r="D566" s="1"/>
      <c r="E566" s="2"/>
    </row>
    <row r="567" spans="2:5" ht="18.75">
      <c r="B567" s="5"/>
      <c r="C567" s="1"/>
      <c r="D567" s="1"/>
      <c r="E567" s="2"/>
    </row>
    <row r="568" spans="2:5" ht="18.75">
      <c r="B568" s="5"/>
      <c r="C568" s="1"/>
      <c r="D568" s="1"/>
      <c r="E568" s="2"/>
    </row>
    <row r="569" spans="2:5" ht="18.75">
      <c r="B569" s="5"/>
      <c r="C569" s="1"/>
      <c r="D569" s="1"/>
      <c r="E569" s="2"/>
    </row>
    <row r="570" spans="2:5" ht="18.75">
      <c r="B570" s="5"/>
      <c r="C570" s="1"/>
      <c r="D570" s="1"/>
      <c r="E570" s="2"/>
    </row>
    <row r="571" spans="2:5" ht="18.75">
      <c r="B571" s="5"/>
      <c r="C571" s="1"/>
      <c r="D571" s="1"/>
      <c r="E571" s="2"/>
    </row>
    <row r="572" spans="2:5" ht="18.75">
      <c r="B572" s="5"/>
      <c r="C572" s="1"/>
      <c r="D572" s="1"/>
      <c r="E572" s="2"/>
    </row>
    <row r="573" spans="2:5" ht="18.75">
      <c r="B573" s="5"/>
      <c r="C573" s="1"/>
      <c r="D573" s="1"/>
      <c r="E573" s="2"/>
    </row>
    <row r="574" spans="2:5" ht="18.75">
      <c r="B574" s="5"/>
      <c r="C574" s="1"/>
      <c r="D574" s="1"/>
      <c r="E574" s="2"/>
    </row>
    <row r="575" spans="2:5" ht="18.75">
      <c r="B575" s="5"/>
      <c r="C575" s="1"/>
      <c r="D575" s="1"/>
      <c r="E575" s="2"/>
    </row>
    <row r="576" spans="2:5" ht="18.75">
      <c r="B576" s="5"/>
      <c r="C576" s="1"/>
      <c r="D576" s="1"/>
      <c r="E576" s="2"/>
    </row>
    <row r="577" spans="2:5" ht="18.75">
      <c r="B577" s="5"/>
      <c r="C577" s="1"/>
      <c r="D577" s="1"/>
      <c r="E577" s="2"/>
    </row>
    <row r="578" spans="2:5" ht="18.75">
      <c r="B578" s="5"/>
      <c r="C578" s="1"/>
      <c r="D578" s="1"/>
      <c r="E578" s="2"/>
    </row>
    <row r="579" spans="2:5" ht="18.75">
      <c r="B579" s="5"/>
      <c r="C579" s="1"/>
      <c r="D579" s="1"/>
      <c r="E579" s="2"/>
    </row>
    <row r="580" spans="2:5" ht="18.75">
      <c r="B580" s="5"/>
      <c r="C580" s="1"/>
      <c r="D580" s="1"/>
      <c r="E580" s="2"/>
    </row>
    <row r="581" spans="2:5" ht="18.75">
      <c r="B581" s="5"/>
      <c r="C581" s="1"/>
      <c r="D581" s="1"/>
      <c r="E581" s="2"/>
    </row>
    <row r="582" spans="2:5" ht="18.75">
      <c r="B582" s="5"/>
      <c r="C582" s="1"/>
      <c r="D582" s="1"/>
      <c r="E582" s="2"/>
    </row>
    <row r="583" spans="2:5" ht="18.75">
      <c r="B583" s="5"/>
      <c r="C583" s="1"/>
      <c r="D583" s="1"/>
      <c r="E583" s="2"/>
    </row>
    <row r="584" spans="2:5" ht="18.75">
      <c r="B584" s="5"/>
      <c r="C584" s="1"/>
      <c r="D584" s="1"/>
      <c r="E584" s="2"/>
    </row>
    <row r="585" spans="2:5" ht="18.75">
      <c r="B585" s="5"/>
      <c r="C585" s="1"/>
      <c r="D585" s="1"/>
      <c r="E585" s="2"/>
    </row>
    <row r="586" spans="2:5" ht="18.75">
      <c r="B586" s="5"/>
      <c r="C586" s="1"/>
      <c r="D586" s="1"/>
      <c r="E586" s="2"/>
    </row>
    <row r="587" spans="2:5" ht="18.75">
      <c r="B587" s="5"/>
      <c r="C587" s="1"/>
      <c r="D587" s="1"/>
      <c r="E587" s="2"/>
    </row>
    <row r="588" spans="2:5" ht="18.75">
      <c r="B588" s="5"/>
      <c r="C588" s="1"/>
      <c r="D588" s="1"/>
      <c r="E588" s="2"/>
    </row>
    <row r="589" spans="2:5" ht="18.75">
      <c r="B589" s="5"/>
      <c r="C589" s="1"/>
      <c r="D589" s="1"/>
      <c r="E589" s="2"/>
    </row>
    <row r="590" spans="2:5" ht="18.75">
      <c r="B590" s="5"/>
      <c r="C590" s="1"/>
      <c r="D590" s="1"/>
      <c r="E590" s="2"/>
    </row>
    <row r="591" spans="2:5" ht="18.75">
      <c r="B591" s="5"/>
      <c r="C591" s="1"/>
      <c r="D591" s="1"/>
      <c r="E591" s="2"/>
    </row>
    <row r="592" spans="2:5" ht="18.75">
      <c r="B592" s="5"/>
      <c r="C592" s="1"/>
      <c r="D592" s="1"/>
      <c r="E592" s="2"/>
    </row>
    <row r="593" spans="2:5" ht="18.75">
      <c r="B593" s="5"/>
      <c r="C593" s="1"/>
      <c r="D593" s="1"/>
      <c r="E593" s="2"/>
    </row>
    <row r="594" spans="2:5" ht="18.75">
      <c r="B594" s="5"/>
      <c r="C594" s="1"/>
      <c r="D594" s="1"/>
      <c r="E594" s="2"/>
    </row>
    <row r="595" spans="2:5" ht="18.75">
      <c r="B595" s="5"/>
      <c r="C595" s="1"/>
      <c r="D595" s="1"/>
      <c r="E595" s="2"/>
    </row>
    <row r="596" spans="2:5" ht="18.75">
      <c r="B596" s="5"/>
      <c r="C596" s="1"/>
      <c r="D596" s="1"/>
      <c r="E596" s="2"/>
    </row>
    <row r="597" spans="2:5" ht="18.75">
      <c r="B597" s="5"/>
      <c r="C597" s="1"/>
      <c r="D597" s="1"/>
      <c r="E597" s="2"/>
    </row>
    <row r="598" spans="2:5" ht="18.75">
      <c r="B598" s="5"/>
      <c r="C598" s="1"/>
      <c r="D598" s="1"/>
      <c r="E598" s="2"/>
    </row>
    <row r="599" spans="2:5" ht="18.75">
      <c r="B599" s="5"/>
      <c r="C599" s="1"/>
      <c r="D599" s="1"/>
      <c r="E599" s="2"/>
    </row>
    <row r="600" spans="2:5" ht="18.75">
      <c r="B600" s="5"/>
      <c r="C600" s="1"/>
      <c r="D600" s="1"/>
      <c r="E600" s="2"/>
    </row>
    <row r="601" spans="2:5" ht="18.75">
      <c r="B601" s="5"/>
      <c r="C601" s="1"/>
      <c r="D601" s="1"/>
      <c r="E601" s="2"/>
    </row>
    <row r="602" spans="2:5" ht="18.75">
      <c r="B602" s="5"/>
      <c r="C602" s="1"/>
      <c r="D602" s="1"/>
      <c r="E602" s="2"/>
    </row>
    <row r="603" spans="2:5" ht="18.75">
      <c r="B603" s="5"/>
      <c r="C603" s="1"/>
      <c r="D603" s="1"/>
      <c r="E603" s="2"/>
    </row>
    <row r="604" spans="2:5" ht="18.75">
      <c r="B604" s="5"/>
      <c r="C604" s="1"/>
      <c r="D604" s="1"/>
      <c r="E604" s="2"/>
    </row>
    <row r="605" spans="2:5" ht="18.75">
      <c r="B605" s="5"/>
      <c r="C605" s="1"/>
      <c r="D605" s="1"/>
      <c r="E605" s="2"/>
    </row>
    <row r="606" spans="2:5" ht="18.75">
      <c r="B606" s="5"/>
      <c r="C606" s="1"/>
      <c r="D606" s="1"/>
      <c r="E606" s="2"/>
    </row>
    <row r="607" spans="2:5" ht="18.75">
      <c r="B607" s="5"/>
      <c r="C607" s="1"/>
      <c r="D607" s="1"/>
      <c r="E607" s="2"/>
    </row>
    <row r="608" spans="2:5" ht="18.75">
      <c r="B608" s="5"/>
      <c r="C608" s="1"/>
      <c r="D608" s="1"/>
      <c r="E608" s="2"/>
    </row>
    <row r="609" spans="2:5" ht="18.75">
      <c r="B609" s="5"/>
      <c r="C609" s="1"/>
      <c r="D609" s="1"/>
      <c r="E609" s="2"/>
    </row>
    <row r="610" spans="2:5" ht="18.75">
      <c r="B610" s="5"/>
      <c r="C610" s="1"/>
      <c r="D610" s="1"/>
      <c r="E610" s="2"/>
    </row>
    <row r="611" spans="2:5" ht="18.75">
      <c r="B611" s="5"/>
      <c r="C611" s="1"/>
      <c r="D611" s="1"/>
      <c r="E611" s="2"/>
    </row>
    <row r="612" spans="2:5" ht="18.75">
      <c r="B612" s="5"/>
      <c r="C612" s="1"/>
      <c r="D612" s="1"/>
      <c r="E612" s="2"/>
    </row>
    <row r="613" spans="2:5" ht="18.75">
      <c r="B613" s="5"/>
      <c r="C613" s="1"/>
      <c r="D613" s="1"/>
      <c r="E613" s="2"/>
    </row>
    <row r="614" spans="2:5" ht="18.75">
      <c r="B614" s="5"/>
      <c r="C614" s="1"/>
      <c r="D614" s="1"/>
      <c r="E614" s="2"/>
    </row>
    <row r="615" spans="2:5" ht="18.75">
      <c r="B615" s="5"/>
      <c r="C615" s="1"/>
      <c r="D615" s="1"/>
      <c r="E615" s="2"/>
    </row>
    <row r="616" spans="2:5" ht="18.75">
      <c r="B616" s="5"/>
      <c r="C616" s="1"/>
      <c r="D616" s="1"/>
      <c r="E616" s="2"/>
    </row>
    <row r="617" spans="2:5" ht="18.75">
      <c r="B617" s="5"/>
      <c r="C617" s="1"/>
      <c r="D617" s="1"/>
      <c r="E617" s="2"/>
    </row>
    <row r="618" spans="2:5" ht="18.75">
      <c r="B618" s="5"/>
      <c r="C618" s="1"/>
      <c r="D618" s="1"/>
      <c r="E618" s="2"/>
    </row>
    <row r="619" spans="2:5" ht="18.75">
      <c r="B619" s="5"/>
      <c r="C619" s="1"/>
      <c r="D619" s="1"/>
      <c r="E619" s="2"/>
    </row>
    <row r="620" spans="2:5" ht="18.75">
      <c r="B620" s="5"/>
      <c r="C620" s="1"/>
      <c r="D620" s="1"/>
      <c r="E620" s="2"/>
    </row>
    <row r="621" spans="2:5" ht="18.75">
      <c r="B621" s="5"/>
      <c r="C621" s="1"/>
      <c r="D621" s="1"/>
      <c r="E621" s="2"/>
    </row>
    <row r="622" spans="2:5" ht="18.75">
      <c r="B622" s="5"/>
      <c r="C622" s="1"/>
      <c r="D622" s="1"/>
      <c r="E622" s="2"/>
    </row>
    <row r="623" spans="2:5" ht="18.75">
      <c r="B623" s="5"/>
      <c r="C623" s="1"/>
      <c r="D623" s="1"/>
      <c r="E623" s="2"/>
    </row>
    <row r="624" spans="2:5" ht="18.75">
      <c r="B624" s="5"/>
      <c r="C624" s="1"/>
      <c r="D624" s="1"/>
      <c r="E624" s="2"/>
    </row>
    <row r="625" spans="2:5" ht="18.75">
      <c r="B625" s="5"/>
      <c r="C625" s="1"/>
      <c r="D625" s="1"/>
      <c r="E625" s="2"/>
    </row>
    <row r="626" spans="2:5" ht="18.75">
      <c r="B626" s="5"/>
      <c r="C626" s="1"/>
      <c r="D626" s="1"/>
      <c r="E626" s="2"/>
    </row>
    <row r="627" spans="2:5" ht="18.75">
      <c r="B627" s="5"/>
      <c r="C627" s="1"/>
      <c r="D627" s="1"/>
      <c r="E627" s="2"/>
    </row>
    <row r="628" spans="2:5" ht="18.75">
      <c r="B628" s="5"/>
      <c r="C628" s="1"/>
      <c r="D628" s="1"/>
      <c r="E628" s="2"/>
    </row>
    <row r="629" spans="2:5" ht="18.75">
      <c r="B629" s="5"/>
      <c r="C629" s="1"/>
      <c r="D629" s="1"/>
      <c r="E629" s="2"/>
    </row>
    <row r="630" spans="2:5" ht="18.75">
      <c r="B630" s="5"/>
      <c r="C630" s="1"/>
      <c r="D630" s="1"/>
      <c r="E630" s="2"/>
    </row>
    <row r="631" spans="2:5" ht="18.75">
      <c r="B631" s="5"/>
      <c r="C631" s="1"/>
      <c r="D631" s="1"/>
      <c r="E631" s="2"/>
    </row>
    <row r="632" spans="2:5" ht="18.75">
      <c r="B632" s="5"/>
      <c r="C632" s="1"/>
      <c r="D632" s="1"/>
      <c r="E632" s="2"/>
    </row>
    <row r="633" spans="2:5" ht="18.75">
      <c r="B633" s="5"/>
      <c r="C633" s="1"/>
      <c r="D633" s="1"/>
      <c r="E633" s="2"/>
    </row>
    <row r="634" spans="2:5" ht="18.75">
      <c r="B634" s="5"/>
      <c r="C634" s="1"/>
      <c r="D634" s="1"/>
      <c r="E634" s="2"/>
    </row>
    <row r="635" spans="2:5" ht="18.75">
      <c r="B635" s="5"/>
      <c r="C635" s="1"/>
      <c r="D635" s="1"/>
      <c r="E635" s="2"/>
    </row>
    <row r="636" spans="2:5" ht="18.75">
      <c r="B636" s="5"/>
      <c r="C636" s="1"/>
      <c r="D636" s="1"/>
      <c r="E636" s="2"/>
    </row>
    <row r="637" spans="2:5" ht="18.75">
      <c r="B637" s="5"/>
      <c r="C637" s="1"/>
      <c r="D637" s="1"/>
      <c r="E637" s="2"/>
    </row>
    <row r="638" spans="2:5" ht="18.75">
      <c r="B638" s="5"/>
      <c r="C638" s="1"/>
      <c r="D638" s="1"/>
      <c r="E638" s="2"/>
    </row>
    <row r="639" spans="2:5" ht="18.75">
      <c r="B639" s="5"/>
      <c r="C639" s="1"/>
      <c r="D639" s="1"/>
      <c r="E639" s="2"/>
    </row>
    <row r="640" spans="2:5" ht="18.75">
      <c r="B640" s="5"/>
      <c r="C640" s="1"/>
      <c r="D640" s="1"/>
      <c r="E640" s="2"/>
    </row>
    <row r="641" spans="2:5" ht="18.75">
      <c r="B641" s="5"/>
      <c r="C641" s="1"/>
      <c r="D641" s="1"/>
      <c r="E641" s="2"/>
    </row>
    <row r="642" spans="2:5" ht="18.75">
      <c r="B642" s="5"/>
      <c r="C642" s="1"/>
      <c r="D642" s="1"/>
      <c r="E642" s="2"/>
    </row>
    <row r="643" spans="2:5" ht="18.75">
      <c r="B643" s="5"/>
      <c r="C643" s="1"/>
      <c r="D643" s="1"/>
      <c r="E643" s="2"/>
    </row>
    <row r="644" spans="2:5" ht="18.75">
      <c r="B644" s="5"/>
      <c r="C644" s="1"/>
      <c r="D644" s="1"/>
      <c r="E644" s="2"/>
    </row>
    <row r="645" spans="2:5" ht="18.75">
      <c r="B645" s="5"/>
      <c r="C645" s="1"/>
      <c r="D645" s="1"/>
      <c r="E645" s="2"/>
    </row>
    <row r="646" spans="2:5" ht="18.75">
      <c r="B646" s="5"/>
      <c r="C646" s="1"/>
      <c r="D646" s="1"/>
      <c r="E646" s="2"/>
    </row>
    <row r="647" spans="2:5" ht="18.75">
      <c r="B647" s="5"/>
      <c r="C647" s="1"/>
      <c r="D647" s="1"/>
      <c r="E647" s="2"/>
    </row>
    <row r="648" spans="2:5" ht="18.75">
      <c r="B648" s="5"/>
      <c r="C648" s="1"/>
      <c r="D648" s="1"/>
      <c r="E648" s="2"/>
    </row>
    <row r="649" spans="2:5" ht="18.75">
      <c r="B649" s="5"/>
      <c r="C649" s="1"/>
      <c r="D649" s="1"/>
      <c r="E649" s="2"/>
    </row>
    <row r="650" spans="2:5" ht="18.75">
      <c r="B650" s="5"/>
      <c r="C650" s="1"/>
      <c r="D650" s="1"/>
      <c r="E650" s="2"/>
    </row>
    <row r="651" spans="2:5" ht="18.75">
      <c r="B651" s="5"/>
      <c r="C651" s="1"/>
      <c r="D651" s="1"/>
      <c r="E651" s="2"/>
    </row>
    <row r="652" spans="2:5" ht="18.75">
      <c r="B652" s="5"/>
      <c r="C652" s="1"/>
      <c r="D652" s="1"/>
      <c r="E652" s="2"/>
    </row>
    <row r="653" spans="2:5" ht="18.75">
      <c r="B653" s="5"/>
      <c r="C653" s="1"/>
      <c r="D653" s="1"/>
      <c r="E653" s="2"/>
    </row>
    <row r="654" spans="2:5" ht="18.75">
      <c r="B654" s="5"/>
      <c r="C654" s="1"/>
      <c r="D654" s="1"/>
      <c r="E654" s="2"/>
    </row>
    <row r="655" spans="2:5" ht="18.75">
      <c r="B655" s="5"/>
      <c r="C655" s="1"/>
      <c r="D655" s="1"/>
      <c r="E655" s="2"/>
    </row>
    <row r="656" spans="2:5" ht="18.75">
      <c r="B656" s="5"/>
      <c r="C656" s="1"/>
      <c r="D656" s="1"/>
      <c r="E656" s="2"/>
    </row>
    <row r="657" spans="2:5" ht="18.75">
      <c r="B657" s="5"/>
      <c r="C657" s="1"/>
      <c r="D657" s="1"/>
      <c r="E657" s="2"/>
    </row>
    <row r="658" spans="2:5" ht="18.75">
      <c r="B658" s="5"/>
      <c r="C658" s="1"/>
      <c r="D658" s="1"/>
      <c r="E658" s="2"/>
    </row>
    <row r="659" spans="2:5" ht="18.75">
      <c r="B659" s="5"/>
      <c r="C659" s="1"/>
      <c r="D659" s="1"/>
      <c r="E659" s="2"/>
    </row>
    <row r="660" spans="2:5" ht="18.75">
      <c r="B660" s="5"/>
      <c r="C660" s="1"/>
      <c r="D660" s="1"/>
      <c r="E660" s="2"/>
    </row>
    <row r="661" spans="2:5" ht="18.75">
      <c r="B661" s="5"/>
      <c r="C661" s="1"/>
      <c r="D661" s="1"/>
      <c r="E661" s="2"/>
    </row>
    <row r="662" spans="2:5" ht="18.75">
      <c r="B662" s="5"/>
      <c r="C662" s="1"/>
      <c r="D662" s="1"/>
      <c r="E662" s="2"/>
    </row>
    <row r="663" spans="2:5" ht="18.75">
      <c r="B663" s="5"/>
      <c r="C663" s="1"/>
      <c r="D663" s="1"/>
      <c r="E663" s="2"/>
    </row>
    <row r="664" spans="2:5" ht="18.75">
      <c r="B664" s="5"/>
      <c r="C664" s="1"/>
      <c r="D664" s="1"/>
      <c r="E664" s="2"/>
    </row>
    <row r="665" spans="2:5" ht="18.75">
      <c r="B665" s="5"/>
      <c r="C665" s="1"/>
      <c r="D665" s="1"/>
      <c r="E665" s="2"/>
    </row>
    <row r="666" spans="2:5" ht="18.75">
      <c r="B666" s="5"/>
      <c r="C666" s="1"/>
      <c r="D666" s="1"/>
      <c r="E666" s="2"/>
    </row>
    <row r="667" spans="2:5" ht="18.75">
      <c r="B667" s="5"/>
      <c r="C667" s="1"/>
      <c r="D667" s="1"/>
      <c r="E667" s="2"/>
    </row>
    <row r="668" spans="2:5" ht="18.75">
      <c r="B668" s="5"/>
      <c r="C668" s="1"/>
      <c r="D668" s="1"/>
      <c r="E668" s="2"/>
    </row>
    <row r="669" spans="2:5" ht="18.75">
      <c r="B669" s="5"/>
      <c r="C669" s="1"/>
      <c r="D669" s="1"/>
      <c r="E669" s="2"/>
    </row>
    <row r="670" spans="2:5" ht="18.75">
      <c r="B670" s="5"/>
      <c r="C670" s="1"/>
      <c r="D670" s="1"/>
      <c r="E670" s="2"/>
    </row>
    <row r="671" spans="2:5" ht="18.75">
      <c r="B671" s="5"/>
      <c r="C671" s="1"/>
      <c r="D671" s="1"/>
      <c r="E671" s="2"/>
    </row>
    <row r="672" spans="2:5" ht="18.75">
      <c r="B672" s="5"/>
      <c r="C672" s="1"/>
      <c r="D672" s="1"/>
      <c r="E672" s="2"/>
    </row>
    <row r="673" spans="2:5" ht="18.75">
      <c r="B673" s="5"/>
      <c r="C673" s="1"/>
      <c r="D673" s="1"/>
      <c r="E673" s="2"/>
    </row>
    <row r="674" spans="2:5" ht="18.75">
      <c r="B674" s="5"/>
      <c r="C674" s="1"/>
      <c r="D674" s="1"/>
      <c r="E674" s="2"/>
    </row>
    <row r="675" spans="2:5" ht="18.75">
      <c r="B675" s="5"/>
      <c r="C675" s="1"/>
      <c r="D675" s="1"/>
      <c r="E675" s="2"/>
    </row>
    <row r="676" spans="2:5" ht="18.75">
      <c r="B676" s="5"/>
      <c r="C676" s="1"/>
      <c r="D676" s="1"/>
      <c r="E676" s="2"/>
    </row>
    <row r="677" spans="2:5" ht="18.75">
      <c r="B677" s="5"/>
      <c r="C677" s="1"/>
      <c r="D677" s="1"/>
      <c r="E677" s="2"/>
    </row>
    <row r="678" spans="2:5" ht="18.75">
      <c r="B678" s="5"/>
      <c r="C678" s="1"/>
      <c r="D678" s="1"/>
      <c r="E678" s="2"/>
    </row>
    <row r="679" spans="2:5" ht="18.75">
      <c r="B679" s="5"/>
      <c r="C679" s="1"/>
      <c r="D679" s="1"/>
      <c r="E679" s="2"/>
    </row>
    <row r="680" spans="2:5" ht="18.75">
      <c r="B680" s="5"/>
      <c r="C680" s="1"/>
      <c r="D680" s="1"/>
      <c r="E680" s="2"/>
    </row>
    <row r="681" spans="2:5" ht="18.75">
      <c r="B681" s="5"/>
      <c r="C681" s="1"/>
      <c r="D681" s="1"/>
      <c r="E681" s="2"/>
    </row>
    <row r="682" spans="2:5" ht="18.75">
      <c r="B682" s="5"/>
      <c r="C682" s="1"/>
      <c r="D682" s="1"/>
      <c r="E682" s="2"/>
    </row>
    <row r="683" spans="2:5" ht="18">
      <c r="C683" s="4"/>
      <c r="D683" s="4"/>
      <c r="E683" s="2"/>
    </row>
    <row r="684" spans="2:5" ht="18">
      <c r="C684" s="4"/>
      <c r="D684" s="4"/>
      <c r="E684" s="2"/>
    </row>
    <row r="685" spans="2:5" ht="18">
      <c r="C685" s="4"/>
      <c r="D685" s="4"/>
      <c r="E685" s="2"/>
    </row>
    <row r="686" spans="2:5" ht="18">
      <c r="C686" s="4"/>
      <c r="D686" s="4"/>
      <c r="E686" s="2"/>
    </row>
    <row r="687" spans="2:5" ht="18">
      <c r="C687" s="4"/>
      <c r="D687" s="4"/>
      <c r="E687" s="2"/>
    </row>
    <row r="688" spans="2:5" ht="18">
      <c r="C688" s="4"/>
      <c r="D688" s="4"/>
      <c r="E688" s="2"/>
    </row>
    <row r="689" spans="3:5" ht="18">
      <c r="C689" s="4"/>
      <c r="D689" s="4"/>
      <c r="E689" s="2"/>
    </row>
    <row r="690" spans="3:5" ht="18">
      <c r="C690" s="4"/>
      <c r="D690" s="4"/>
      <c r="E690" s="2"/>
    </row>
    <row r="691" spans="3:5" ht="18">
      <c r="C691" s="4"/>
      <c r="D691" s="4"/>
      <c r="E691" s="2"/>
    </row>
    <row r="692" spans="3:5" ht="18">
      <c r="C692" s="4"/>
      <c r="D692" s="4"/>
      <c r="E692" s="2"/>
    </row>
    <row r="693" spans="3:5" ht="18">
      <c r="C693" s="4"/>
      <c r="D693" s="4"/>
      <c r="E693" s="2"/>
    </row>
    <row r="694" spans="3:5" ht="18">
      <c r="C694" s="4"/>
      <c r="D694" s="4"/>
      <c r="E694" s="2"/>
    </row>
    <row r="695" spans="3:5" ht="18">
      <c r="C695" s="4"/>
      <c r="D695" s="4"/>
      <c r="E695" s="2"/>
    </row>
    <row r="696" spans="3:5" ht="18">
      <c r="C696" s="4"/>
      <c r="D696" s="4"/>
      <c r="E696" s="2"/>
    </row>
    <row r="697" spans="3:5" ht="18">
      <c r="C697" s="4"/>
      <c r="D697" s="4"/>
      <c r="E697" s="2"/>
    </row>
    <row r="698" spans="3:5" ht="18">
      <c r="C698" s="4"/>
      <c r="D698" s="4"/>
      <c r="E698" s="2"/>
    </row>
    <row r="699" spans="3:5" ht="18">
      <c r="C699" s="4"/>
      <c r="D699" s="4"/>
      <c r="E699" s="2"/>
    </row>
    <row r="700" spans="3:5" ht="18">
      <c r="C700" s="4"/>
      <c r="D700" s="4"/>
      <c r="E700" s="2"/>
    </row>
    <row r="701" spans="3:5" ht="18">
      <c r="C701" s="4"/>
      <c r="D701" s="4"/>
      <c r="E701" s="2"/>
    </row>
    <row r="702" spans="3:5" ht="18">
      <c r="C702" s="4"/>
      <c r="D702" s="4"/>
      <c r="E702" s="2"/>
    </row>
    <row r="703" spans="3:5" ht="18">
      <c r="C703" s="4"/>
      <c r="D703" s="4"/>
      <c r="E703" s="2"/>
    </row>
    <row r="704" spans="3:5" ht="18">
      <c r="C704" s="4"/>
      <c r="D704" s="4"/>
      <c r="E704" s="2"/>
    </row>
    <row r="705" spans="3:5" ht="18">
      <c r="C705" s="4"/>
      <c r="D705" s="4"/>
      <c r="E705" s="2"/>
    </row>
    <row r="706" spans="3:5" ht="18">
      <c r="C706" s="4"/>
      <c r="D706" s="4"/>
      <c r="E706" s="2"/>
    </row>
    <row r="707" spans="3:5" ht="18">
      <c r="C707" s="4"/>
      <c r="D707" s="4"/>
      <c r="E707" s="2"/>
    </row>
    <row r="708" spans="3:5" ht="18">
      <c r="C708" s="4"/>
      <c r="D708" s="4"/>
      <c r="E708" s="2"/>
    </row>
    <row r="709" spans="3:5" ht="18">
      <c r="C709" s="4"/>
      <c r="D709" s="4"/>
      <c r="E709" s="2"/>
    </row>
    <row r="710" spans="3:5" ht="18">
      <c r="C710" s="4"/>
      <c r="D710" s="4"/>
      <c r="E710" s="2"/>
    </row>
    <row r="711" spans="3:5" ht="18">
      <c r="C711" s="4"/>
      <c r="D711" s="4"/>
      <c r="E711" s="2"/>
    </row>
    <row r="712" spans="3:5" ht="18">
      <c r="C712" s="4"/>
      <c r="D712" s="4"/>
      <c r="E712" s="2"/>
    </row>
    <row r="713" spans="3:5" ht="18">
      <c r="C713" s="4"/>
      <c r="D713" s="4"/>
      <c r="E713" s="2"/>
    </row>
    <row r="714" spans="3:5" ht="18">
      <c r="C714" s="4"/>
      <c r="D714" s="4"/>
      <c r="E714" s="2"/>
    </row>
    <row r="715" spans="3:5" ht="18">
      <c r="C715" s="4"/>
      <c r="D715" s="4"/>
      <c r="E715" s="2"/>
    </row>
    <row r="716" spans="3:5" ht="18">
      <c r="C716" s="4"/>
      <c r="D716" s="4"/>
      <c r="E716" s="2"/>
    </row>
    <row r="717" spans="3:5" ht="18">
      <c r="C717" s="4"/>
      <c r="D717" s="4"/>
      <c r="E717" s="2"/>
    </row>
    <row r="718" spans="3:5" ht="18">
      <c r="C718" s="4"/>
      <c r="D718" s="4"/>
      <c r="E718" s="2"/>
    </row>
    <row r="719" spans="3:5" ht="18">
      <c r="C719" s="4"/>
      <c r="D719" s="4"/>
      <c r="E719" s="2"/>
    </row>
    <row r="720" spans="3:5" ht="18">
      <c r="C720" s="4"/>
      <c r="D720" s="4"/>
      <c r="E720" s="2"/>
    </row>
    <row r="721" spans="3:5" ht="18">
      <c r="C721" s="4"/>
      <c r="D721" s="4"/>
      <c r="E721" s="2"/>
    </row>
    <row r="722" spans="3:5" ht="18">
      <c r="C722" s="4"/>
      <c r="D722" s="4"/>
      <c r="E722" s="2"/>
    </row>
    <row r="723" spans="3:5" ht="18">
      <c r="C723" s="4"/>
      <c r="D723" s="4"/>
      <c r="E723" s="2"/>
    </row>
    <row r="724" spans="3:5" ht="18">
      <c r="C724" s="4"/>
      <c r="D724" s="4"/>
      <c r="E724" s="2"/>
    </row>
    <row r="725" spans="3:5" ht="18">
      <c r="C725" s="4"/>
      <c r="D725" s="4"/>
      <c r="E725" s="2"/>
    </row>
    <row r="726" spans="3:5" ht="18">
      <c r="C726" s="4"/>
      <c r="D726" s="4"/>
      <c r="E726" s="2"/>
    </row>
    <row r="727" spans="3:5" ht="18">
      <c r="C727" s="4"/>
      <c r="D727" s="4"/>
      <c r="E727" s="2"/>
    </row>
    <row r="728" spans="3:5" ht="18">
      <c r="C728" s="4"/>
      <c r="D728" s="4"/>
      <c r="E728" s="2"/>
    </row>
    <row r="729" spans="3:5" ht="18">
      <c r="C729" s="4"/>
      <c r="D729" s="4"/>
      <c r="E729" s="2"/>
    </row>
    <row r="730" spans="3:5" ht="18">
      <c r="C730" s="4"/>
      <c r="D730" s="4"/>
      <c r="E730" s="2"/>
    </row>
    <row r="731" spans="3:5" ht="18">
      <c r="C731" s="4"/>
      <c r="D731" s="4"/>
      <c r="E731" s="2"/>
    </row>
    <row r="732" spans="3:5" ht="18">
      <c r="C732" s="4"/>
      <c r="D732" s="4"/>
      <c r="E732" s="2"/>
    </row>
    <row r="733" spans="3:5" ht="18">
      <c r="C733" s="4"/>
      <c r="D733" s="4"/>
      <c r="E733" s="2"/>
    </row>
    <row r="734" spans="3:5" ht="18">
      <c r="C734" s="4"/>
      <c r="D734" s="4"/>
      <c r="E734" s="2"/>
    </row>
    <row r="735" spans="3:5" ht="18">
      <c r="C735" s="4"/>
      <c r="D735" s="4"/>
      <c r="E735" s="2"/>
    </row>
    <row r="736" spans="3:5" ht="18">
      <c r="C736" s="4"/>
      <c r="D736" s="4"/>
      <c r="E736" s="2"/>
    </row>
    <row r="737" spans="3:5" ht="18">
      <c r="C737" s="4"/>
      <c r="D737" s="4"/>
      <c r="E737" s="2"/>
    </row>
    <row r="738" spans="3:5" ht="18">
      <c r="C738" s="4"/>
      <c r="D738" s="4"/>
      <c r="E738" s="2"/>
    </row>
    <row r="739" spans="3:5" ht="18">
      <c r="C739" s="4"/>
      <c r="D739" s="4"/>
      <c r="E739" s="2"/>
    </row>
    <row r="740" spans="3:5" ht="18">
      <c r="C740" s="4"/>
      <c r="D740" s="4"/>
      <c r="E740" s="2"/>
    </row>
    <row r="741" spans="3:5" ht="18">
      <c r="C741" s="4"/>
      <c r="D741" s="4"/>
      <c r="E741" s="2"/>
    </row>
    <row r="742" spans="3:5" ht="18">
      <c r="C742" s="4"/>
      <c r="D742" s="4"/>
      <c r="E742" s="2"/>
    </row>
    <row r="743" spans="3:5" ht="18">
      <c r="C743" s="4"/>
      <c r="D743" s="4"/>
      <c r="E743" s="2"/>
    </row>
    <row r="744" spans="3:5" ht="18">
      <c r="C744" s="4"/>
      <c r="D744" s="4"/>
      <c r="E744" s="2"/>
    </row>
    <row r="745" spans="3:5" ht="18">
      <c r="C745" s="4"/>
      <c r="D745" s="4"/>
      <c r="E745" s="2"/>
    </row>
    <row r="746" spans="3:5" ht="18">
      <c r="C746" s="4"/>
      <c r="D746" s="4"/>
      <c r="E746" s="2"/>
    </row>
    <row r="747" spans="3:5" ht="18">
      <c r="C747" s="4"/>
      <c r="D747" s="4"/>
      <c r="E747" s="2"/>
    </row>
    <row r="748" spans="3:5" ht="18">
      <c r="C748" s="4"/>
      <c r="D748" s="4"/>
      <c r="E748" s="2"/>
    </row>
    <row r="749" spans="3:5" ht="18">
      <c r="C749" s="4"/>
      <c r="D749" s="4"/>
      <c r="E749" s="2"/>
    </row>
    <row r="750" spans="3:5" ht="18">
      <c r="C750" s="4"/>
      <c r="D750" s="4"/>
      <c r="E750" s="2"/>
    </row>
    <row r="751" spans="3:5" ht="18">
      <c r="C751" s="4"/>
      <c r="D751" s="4"/>
      <c r="E751" s="2"/>
    </row>
    <row r="752" spans="3:5" ht="18">
      <c r="C752" s="4"/>
      <c r="D752" s="4"/>
      <c r="E752" s="2"/>
    </row>
    <row r="753" spans="3:5" ht="18">
      <c r="C753" s="4"/>
      <c r="D753" s="4"/>
      <c r="E753" s="2"/>
    </row>
    <row r="754" spans="3:5" ht="18">
      <c r="C754" s="4"/>
      <c r="D754" s="4"/>
      <c r="E754" s="2"/>
    </row>
    <row r="755" spans="3:5" ht="18">
      <c r="C755" s="4"/>
      <c r="D755" s="4"/>
      <c r="E755" s="2"/>
    </row>
    <row r="756" spans="3:5" ht="18">
      <c r="C756" s="4"/>
      <c r="D756" s="4"/>
      <c r="E756" s="2"/>
    </row>
    <row r="757" spans="3:5" ht="18">
      <c r="E757" s="2"/>
    </row>
    <row r="758" spans="3:5" ht="18">
      <c r="E758" s="2"/>
    </row>
    <row r="759" spans="3:5" ht="18">
      <c r="E759" s="2"/>
    </row>
    <row r="760" spans="3:5" ht="18">
      <c r="E760" s="2"/>
    </row>
    <row r="761" spans="3:5" ht="18">
      <c r="E761" s="2"/>
    </row>
    <row r="762" spans="3:5" ht="18">
      <c r="E762" s="2"/>
    </row>
    <row r="763" spans="3:5" ht="18">
      <c r="E763" s="2"/>
    </row>
    <row r="764" spans="3:5" ht="18">
      <c r="E764" s="2"/>
    </row>
    <row r="765" spans="3:5" ht="18">
      <c r="E765" s="2"/>
    </row>
    <row r="766" spans="3:5" ht="18">
      <c r="E766" s="2"/>
    </row>
    <row r="767" spans="3:5" ht="18">
      <c r="E767" s="2"/>
    </row>
    <row r="768" spans="3:5" ht="18">
      <c r="E768" s="2"/>
    </row>
    <row r="769" spans="5:5" ht="18">
      <c r="E769" s="2"/>
    </row>
    <row r="770" spans="5:5" ht="18">
      <c r="E770" s="2"/>
    </row>
    <row r="771" spans="5:5" ht="18">
      <c r="E771" s="2"/>
    </row>
    <row r="772" spans="5:5" ht="18">
      <c r="E772" s="2"/>
    </row>
    <row r="773" spans="5:5" ht="18">
      <c r="E773" s="2"/>
    </row>
    <row r="774" spans="5:5" ht="18">
      <c r="E774" s="2"/>
    </row>
    <row r="775" spans="5:5" ht="18">
      <c r="E775" s="2"/>
    </row>
    <row r="776" spans="5:5" ht="18">
      <c r="E776" s="2"/>
    </row>
    <row r="777" spans="5:5" ht="18">
      <c r="E777" s="2"/>
    </row>
    <row r="778" spans="5:5" ht="18">
      <c r="E778" s="2"/>
    </row>
    <row r="779" spans="5:5" ht="18">
      <c r="E779" s="2"/>
    </row>
    <row r="780" spans="5:5" ht="18">
      <c r="E780" s="2"/>
    </row>
    <row r="781" spans="5:5" ht="18">
      <c r="E781" s="2"/>
    </row>
    <row r="782" spans="5:5" ht="18">
      <c r="E782" s="2"/>
    </row>
    <row r="783" spans="5:5" ht="18">
      <c r="E783" s="2"/>
    </row>
    <row r="784" spans="5:5" ht="18">
      <c r="E784" s="2"/>
    </row>
    <row r="785" spans="5:5" ht="18">
      <c r="E785" s="2"/>
    </row>
    <row r="786" spans="5:5" ht="18">
      <c r="E786" s="2"/>
    </row>
    <row r="787" spans="5:5" ht="18">
      <c r="E787" s="2"/>
    </row>
    <row r="788" spans="5:5" ht="18">
      <c r="E788" s="2"/>
    </row>
    <row r="789" spans="5:5" ht="18">
      <c r="E789" s="2"/>
    </row>
    <row r="790" spans="5:5" ht="18">
      <c r="E790" s="2"/>
    </row>
    <row r="791" spans="5:5" ht="18">
      <c r="E791" s="2"/>
    </row>
    <row r="792" spans="5:5" ht="18">
      <c r="E792" s="2"/>
    </row>
    <row r="793" spans="5:5" ht="18">
      <c r="E793" s="2"/>
    </row>
    <row r="794" spans="5:5" ht="18">
      <c r="E794" s="2"/>
    </row>
    <row r="795" spans="5:5" ht="18">
      <c r="E795" s="2"/>
    </row>
    <row r="796" spans="5:5" ht="18">
      <c r="E796" s="2"/>
    </row>
    <row r="797" spans="5:5" ht="18">
      <c r="E797" s="2"/>
    </row>
    <row r="798" spans="5:5" ht="18">
      <c r="E798" s="2"/>
    </row>
    <row r="799" spans="5:5" ht="18">
      <c r="E799" s="2"/>
    </row>
    <row r="800" spans="5:5" ht="18">
      <c r="E800" s="2"/>
    </row>
    <row r="801" spans="5:5" ht="18">
      <c r="E801" s="2"/>
    </row>
    <row r="802" spans="5:5" ht="18">
      <c r="E802" s="2"/>
    </row>
    <row r="803" spans="5:5" ht="18">
      <c r="E803" s="2"/>
    </row>
    <row r="804" spans="5:5" ht="18">
      <c r="E804" s="2"/>
    </row>
    <row r="805" spans="5:5" ht="18">
      <c r="E805" s="2"/>
    </row>
    <row r="806" spans="5:5" ht="18">
      <c r="E806" s="2"/>
    </row>
    <row r="807" spans="5:5" ht="18">
      <c r="E807" s="2"/>
    </row>
    <row r="808" spans="5:5" ht="18">
      <c r="E808" s="2"/>
    </row>
    <row r="809" spans="5:5" ht="18">
      <c r="E809" s="2"/>
    </row>
    <row r="810" spans="5:5" ht="18">
      <c r="E810" s="2"/>
    </row>
    <row r="811" spans="5:5" ht="18">
      <c r="E811" s="2"/>
    </row>
    <row r="812" spans="5:5" ht="18">
      <c r="E812" s="2"/>
    </row>
    <row r="813" spans="5:5" ht="18">
      <c r="E813" s="2"/>
    </row>
    <row r="814" spans="5:5" ht="18">
      <c r="E814" s="2"/>
    </row>
    <row r="815" spans="5:5" ht="18">
      <c r="E815" s="2"/>
    </row>
    <row r="816" spans="5:5" ht="18">
      <c r="E816" s="2"/>
    </row>
    <row r="817" spans="5:5" ht="18">
      <c r="E817" s="2"/>
    </row>
    <row r="818" spans="5:5" ht="18">
      <c r="E818" s="2"/>
    </row>
    <row r="819" spans="5:5" ht="18">
      <c r="E819" s="2"/>
    </row>
    <row r="820" spans="5:5" ht="18">
      <c r="E820" s="2"/>
    </row>
    <row r="821" spans="5:5" ht="18">
      <c r="E821" s="2"/>
    </row>
    <row r="822" spans="5:5" ht="18">
      <c r="E822" s="2"/>
    </row>
    <row r="823" spans="5:5" ht="18">
      <c r="E823" s="2"/>
    </row>
    <row r="824" spans="5:5" ht="18">
      <c r="E824" s="2"/>
    </row>
    <row r="825" spans="5:5" ht="18">
      <c r="E825" s="2"/>
    </row>
    <row r="826" spans="5:5" ht="18">
      <c r="E826" s="2"/>
    </row>
    <row r="827" spans="5:5" ht="18">
      <c r="E827" s="2"/>
    </row>
    <row r="828" spans="5:5" ht="18">
      <c r="E828" s="2"/>
    </row>
    <row r="829" spans="5:5" ht="18">
      <c r="E829" s="2"/>
    </row>
    <row r="830" spans="5:5" ht="18">
      <c r="E830" s="2"/>
    </row>
    <row r="831" spans="5:5" ht="18">
      <c r="E831" s="2"/>
    </row>
    <row r="832" spans="5:5" ht="18">
      <c r="E832" s="2"/>
    </row>
    <row r="833" spans="5:5" ht="18">
      <c r="E833" s="2"/>
    </row>
    <row r="834" spans="5:5" ht="18">
      <c r="E834" s="2"/>
    </row>
    <row r="835" spans="5:5" ht="18">
      <c r="E835" s="2"/>
    </row>
    <row r="836" spans="5:5" ht="18">
      <c r="E836" s="2"/>
    </row>
    <row r="837" spans="5:5" ht="18">
      <c r="E837" s="2"/>
    </row>
    <row r="838" spans="5:5" ht="18">
      <c r="E838" s="2"/>
    </row>
    <row r="839" spans="5:5" ht="18">
      <c r="E839" s="2"/>
    </row>
    <row r="840" spans="5:5" ht="18">
      <c r="E840" s="2"/>
    </row>
    <row r="841" spans="5:5" ht="18">
      <c r="E841" s="2"/>
    </row>
    <row r="842" spans="5:5" ht="18">
      <c r="E842" s="2"/>
    </row>
    <row r="843" spans="5:5" ht="18">
      <c r="E843" s="2"/>
    </row>
    <row r="844" spans="5:5" ht="18">
      <c r="E844" s="2"/>
    </row>
    <row r="845" spans="5:5" ht="18">
      <c r="E845" s="2"/>
    </row>
    <row r="846" spans="5:5" ht="18">
      <c r="E846" s="2"/>
    </row>
    <row r="847" spans="5:5" ht="18">
      <c r="E847" s="2"/>
    </row>
    <row r="848" spans="5:5" ht="18">
      <c r="E848" s="2"/>
    </row>
    <row r="849" spans="5:5" ht="18">
      <c r="E849" s="2"/>
    </row>
    <row r="850" spans="5:5" ht="18">
      <c r="E850" s="2"/>
    </row>
    <row r="851" spans="5:5" ht="18">
      <c r="E851" s="2"/>
    </row>
    <row r="852" spans="5:5" ht="18">
      <c r="E852" s="2"/>
    </row>
    <row r="853" spans="5:5" ht="18">
      <c r="E853" s="2"/>
    </row>
    <row r="854" spans="5:5" ht="18">
      <c r="E854" s="2"/>
    </row>
    <row r="855" spans="5:5" ht="18">
      <c r="E855" s="2"/>
    </row>
    <row r="856" spans="5:5" ht="18">
      <c r="E856" s="2"/>
    </row>
    <row r="857" spans="5:5" ht="18">
      <c r="E857" s="2"/>
    </row>
    <row r="858" spans="5:5" ht="18">
      <c r="E858" s="2"/>
    </row>
    <row r="859" spans="5:5" ht="18">
      <c r="E859" s="2"/>
    </row>
    <row r="860" spans="5:5" ht="18">
      <c r="E860" s="2"/>
    </row>
    <row r="861" spans="5:5" ht="18">
      <c r="E861" s="2"/>
    </row>
    <row r="862" spans="5:5" ht="18">
      <c r="E862" s="2"/>
    </row>
    <row r="863" spans="5:5" ht="18">
      <c r="E863" s="2"/>
    </row>
    <row r="864" spans="5:5" ht="18">
      <c r="E864" s="2"/>
    </row>
    <row r="865" spans="5:5" ht="18">
      <c r="E865" s="2"/>
    </row>
    <row r="866" spans="5:5" ht="18">
      <c r="E866" s="2"/>
    </row>
    <row r="867" spans="5:5" ht="18">
      <c r="E867" s="2"/>
    </row>
    <row r="868" spans="5:5" ht="18">
      <c r="E868" s="2"/>
    </row>
    <row r="869" spans="5:5" ht="18">
      <c r="E869" s="2"/>
    </row>
    <row r="870" spans="5:5" ht="18">
      <c r="E870" s="2"/>
    </row>
    <row r="871" spans="5:5" ht="18">
      <c r="E871" s="2"/>
    </row>
    <row r="872" spans="5:5" ht="18">
      <c r="E872" s="2"/>
    </row>
    <row r="873" spans="5:5" ht="18">
      <c r="E873" s="2"/>
    </row>
    <row r="874" spans="5:5" ht="18">
      <c r="E874" s="2"/>
    </row>
    <row r="875" spans="5:5" ht="18">
      <c r="E875" s="2"/>
    </row>
    <row r="876" spans="5:5" ht="18">
      <c r="E876" s="2"/>
    </row>
    <row r="877" spans="5:5" ht="18">
      <c r="E877" s="2"/>
    </row>
    <row r="878" spans="5:5" ht="18">
      <c r="E878" s="2"/>
    </row>
    <row r="879" spans="5:5" ht="18">
      <c r="E879" s="2"/>
    </row>
    <row r="880" spans="5:5" ht="18">
      <c r="E880" s="2"/>
    </row>
    <row r="881" spans="5:5" ht="18">
      <c r="E881" s="2"/>
    </row>
    <row r="882" spans="5:5" ht="18">
      <c r="E882" s="2"/>
    </row>
    <row r="883" spans="5:5" ht="18">
      <c r="E883" s="2"/>
    </row>
    <row r="884" spans="5:5" ht="18">
      <c r="E884" s="2"/>
    </row>
    <row r="885" spans="5:5" ht="18">
      <c r="E885" s="2"/>
    </row>
    <row r="886" spans="5:5" ht="18">
      <c r="E886" s="2"/>
    </row>
    <row r="887" spans="5:5" ht="18">
      <c r="E887" s="2"/>
    </row>
    <row r="888" spans="5:5" ht="18">
      <c r="E888" s="2"/>
    </row>
    <row r="889" spans="5:5" ht="18">
      <c r="E889" s="2"/>
    </row>
    <row r="890" spans="5:5" ht="18">
      <c r="E890" s="2"/>
    </row>
    <row r="891" spans="5:5" ht="18">
      <c r="E891" s="2"/>
    </row>
    <row r="892" spans="5:5" ht="18">
      <c r="E892" s="2"/>
    </row>
    <row r="893" spans="5:5" ht="18">
      <c r="E893" s="2"/>
    </row>
    <row r="894" spans="5:5" ht="18">
      <c r="E894" s="2"/>
    </row>
    <row r="895" spans="5:5" ht="18">
      <c r="E895" s="2"/>
    </row>
    <row r="896" spans="5:5" ht="18">
      <c r="E896" s="2"/>
    </row>
    <row r="897" spans="5:5" ht="18">
      <c r="E897" s="2"/>
    </row>
    <row r="898" spans="5:5" ht="18">
      <c r="E898" s="2"/>
    </row>
    <row r="899" spans="5:5" ht="18">
      <c r="E899" s="2"/>
    </row>
    <row r="900" spans="5:5" ht="18">
      <c r="E900" s="2"/>
    </row>
    <row r="901" spans="5:5" ht="18">
      <c r="E901" s="2"/>
    </row>
    <row r="902" spans="5:5" ht="18">
      <c r="E902" s="2"/>
    </row>
    <row r="903" spans="5:5" ht="18">
      <c r="E903" s="2"/>
    </row>
    <row r="904" spans="5:5" ht="18">
      <c r="E904" s="2"/>
    </row>
    <row r="905" spans="5:5" ht="18">
      <c r="E905" s="2"/>
    </row>
    <row r="906" spans="5:5" ht="18">
      <c r="E906" s="2"/>
    </row>
    <row r="907" spans="5:5" ht="18">
      <c r="E907" s="2"/>
    </row>
    <row r="908" spans="5:5" ht="18">
      <c r="E908" s="2"/>
    </row>
    <row r="909" spans="5:5" ht="18">
      <c r="E909" s="2"/>
    </row>
    <row r="910" spans="5:5" ht="18">
      <c r="E910" s="2"/>
    </row>
    <row r="911" spans="5:5" ht="18">
      <c r="E911" s="2"/>
    </row>
    <row r="912" spans="5:5" ht="18">
      <c r="E912" s="2"/>
    </row>
    <row r="913" spans="5:5" ht="18">
      <c r="E913" s="2"/>
    </row>
    <row r="914" spans="5:5" ht="18">
      <c r="E914" s="2"/>
    </row>
    <row r="915" spans="5:5" ht="18">
      <c r="E915" s="2"/>
    </row>
    <row r="916" spans="5:5" ht="18">
      <c r="E916" s="2"/>
    </row>
    <row r="917" spans="5:5" ht="18">
      <c r="E917" s="2"/>
    </row>
    <row r="918" spans="5:5" ht="18">
      <c r="E918" s="2"/>
    </row>
    <row r="919" spans="5:5" ht="18">
      <c r="E919" s="2"/>
    </row>
    <row r="920" spans="5:5" ht="18">
      <c r="E920" s="2"/>
    </row>
    <row r="921" spans="5:5" ht="18">
      <c r="E921" s="2"/>
    </row>
    <row r="922" spans="5:5" ht="18">
      <c r="E922" s="2"/>
    </row>
    <row r="923" spans="5:5" ht="18">
      <c r="E923" s="2"/>
    </row>
    <row r="924" spans="5:5" ht="18">
      <c r="E924" s="2"/>
    </row>
    <row r="925" spans="5:5" ht="18">
      <c r="E925" s="2"/>
    </row>
    <row r="926" spans="5:5" ht="18">
      <c r="E926" s="2"/>
    </row>
    <row r="927" spans="5:5" ht="18">
      <c r="E927" s="2"/>
    </row>
    <row r="928" spans="5:5" ht="18">
      <c r="E928" s="2"/>
    </row>
    <row r="929" spans="5:5" ht="18">
      <c r="E929" s="2"/>
    </row>
    <row r="930" spans="5:5" ht="18">
      <c r="E930" s="2"/>
    </row>
    <row r="931" spans="5:5" ht="18">
      <c r="E931" s="2"/>
    </row>
    <row r="932" spans="5:5" ht="18">
      <c r="E932" s="2"/>
    </row>
    <row r="933" spans="5:5" ht="18">
      <c r="E933" s="2"/>
    </row>
    <row r="934" spans="5:5" ht="18">
      <c r="E934" s="2"/>
    </row>
    <row r="935" spans="5:5" ht="18">
      <c r="E935" s="2"/>
    </row>
    <row r="936" spans="5:5" ht="18">
      <c r="E936" s="2"/>
    </row>
    <row r="937" spans="5:5" ht="18">
      <c r="E937" s="2"/>
    </row>
    <row r="938" spans="5:5" ht="18">
      <c r="E938" s="2"/>
    </row>
    <row r="939" spans="5:5" ht="18">
      <c r="E939" s="2"/>
    </row>
    <row r="940" spans="5:5" ht="18">
      <c r="E940" s="2"/>
    </row>
    <row r="941" spans="5:5" ht="18">
      <c r="E941" s="2"/>
    </row>
    <row r="942" spans="5:5" ht="18">
      <c r="E942" s="2"/>
    </row>
    <row r="943" spans="5:5" ht="18">
      <c r="E943" s="2"/>
    </row>
    <row r="944" spans="5:5" ht="18">
      <c r="E944" s="2"/>
    </row>
    <row r="945" spans="5:5" ht="18">
      <c r="E945" s="2"/>
    </row>
    <row r="946" spans="5:5" ht="18">
      <c r="E946" s="2"/>
    </row>
    <row r="947" spans="5:5" ht="18">
      <c r="E947" s="2"/>
    </row>
    <row r="948" spans="5:5" ht="18">
      <c r="E948" s="2"/>
    </row>
    <row r="949" spans="5:5" ht="18">
      <c r="E949" s="2"/>
    </row>
    <row r="950" spans="5:5" ht="18">
      <c r="E950" s="2"/>
    </row>
    <row r="951" spans="5:5" ht="18">
      <c r="E951" s="2"/>
    </row>
    <row r="952" spans="5:5" ht="18">
      <c r="E952" s="2"/>
    </row>
    <row r="953" spans="5:5" ht="18">
      <c r="E953" s="2"/>
    </row>
    <row r="954" spans="5:5" ht="18">
      <c r="E954" s="2"/>
    </row>
    <row r="955" spans="5:5" ht="18">
      <c r="E955" s="2"/>
    </row>
    <row r="956" spans="5:5" ht="18">
      <c r="E956" s="2"/>
    </row>
    <row r="957" spans="5:5" ht="18">
      <c r="E957" s="2"/>
    </row>
    <row r="958" spans="5:5" ht="18">
      <c r="E958" s="2"/>
    </row>
    <row r="959" spans="5:5" ht="18">
      <c r="E959" s="2"/>
    </row>
    <row r="960" spans="5:5" ht="18">
      <c r="E960" s="2"/>
    </row>
    <row r="961" spans="5:5" ht="18">
      <c r="E961" s="2"/>
    </row>
    <row r="962" spans="5:5" ht="18">
      <c r="E962" s="2"/>
    </row>
    <row r="963" spans="5:5" ht="18">
      <c r="E963" s="2"/>
    </row>
    <row r="964" spans="5:5" ht="18">
      <c r="E964" s="2"/>
    </row>
    <row r="965" spans="5:5" ht="18">
      <c r="E965" s="2"/>
    </row>
    <row r="966" spans="5:5" ht="18">
      <c r="E966" s="2"/>
    </row>
    <row r="967" spans="5:5" ht="18">
      <c r="E967" s="2"/>
    </row>
    <row r="968" spans="5:5" ht="18">
      <c r="E968" s="2"/>
    </row>
    <row r="969" spans="5:5" ht="18">
      <c r="E969" s="2"/>
    </row>
    <row r="970" spans="5:5" ht="18">
      <c r="E970" s="2"/>
    </row>
    <row r="971" spans="5:5" ht="18">
      <c r="E971" s="2"/>
    </row>
    <row r="972" spans="5:5" ht="18">
      <c r="E972" s="2"/>
    </row>
    <row r="973" spans="5:5" ht="18">
      <c r="E973" s="2"/>
    </row>
    <row r="974" spans="5:5" ht="18">
      <c r="E974" s="2"/>
    </row>
    <row r="975" spans="5:5" ht="18">
      <c r="E975" s="2"/>
    </row>
    <row r="976" spans="5:5" ht="18">
      <c r="E976" s="2"/>
    </row>
    <row r="977" spans="5:5" ht="18">
      <c r="E977" s="2"/>
    </row>
    <row r="978" spans="5:5" ht="18">
      <c r="E978" s="2"/>
    </row>
    <row r="979" spans="5:5" ht="18">
      <c r="E979" s="2"/>
    </row>
    <row r="980" spans="5:5" ht="18">
      <c r="E980" s="2"/>
    </row>
    <row r="981" spans="5:5" ht="18">
      <c r="E981" s="2"/>
    </row>
    <row r="982" spans="5:5" ht="18">
      <c r="E982" s="2"/>
    </row>
    <row r="983" spans="5:5" ht="18">
      <c r="E983" s="2"/>
    </row>
    <row r="984" spans="5:5" ht="18">
      <c r="E984" s="2"/>
    </row>
    <row r="985" spans="5:5" ht="18">
      <c r="E985" s="2"/>
    </row>
    <row r="986" spans="5:5" ht="18">
      <c r="E986" s="2"/>
    </row>
    <row r="987" spans="5:5" ht="18">
      <c r="E987" s="2"/>
    </row>
    <row r="988" spans="5:5" ht="18">
      <c r="E988" s="2"/>
    </row>
    <row r="989" spans="5:5" ht="18">
      <c r="E989" s="2"/>
    </row>
    <row r="990" spans="5:5" ht="18">
      <c r="E990" s="2"/>
    </row>
    <row r="991" spans="5:5" ht="18">
      <c r="E991" s="2"/>
    </row>
    <row r="992" spans="5:5" ht="18">
      <c r="E992" s="2"/>
    </row>
    <row r="993" spans="5:5" ht="18">
      <c r="E993" s="2"/>
    </row>
    <row r="994" spans="5:5" ht="18">
      <c r="E994" s="2"/>
    </row>
    <row r="995" spans="5:5" ht="18">
      <c r="E995" s="2"/>
    </row>
    <row r="996" spans="5:5" ht="18">
      <c r="E996" s="2"/>
    </row>
    <row r="997" spans="5:5" ht="18">
      <c r="E997" s="2"/>
    </row>
    <row r="998" spans="5:5" ht="18">
      <c r="E998" s="2"/>
    </row>
    <row r="999" spans="5:5" ht="18">
      <c r="E999" s="2"/>
    </row>
    <row r="1000" spans="5:5" ht="18">
      <c r="E1000" s="2"/>
    </row>
    <row r="1001" spans="5:5" ht="18">
      <c r="E1001" s="2"/>
    </row>
    <row r="1002" spans="5:5" ht="18">
      <c r="E1002" s="2"/>
    </row>
    <row r="1003" spans="5:5" ht="18">
      <c r="E1003" s="2"/>
    </row>
    <row r="1004" spans="5:5" ht="18">
      <c r="E1004" s="2"/>
    </row>
    <row r="1005" spans="5:5" ht="18">
      <c r="E1005" s="2"/>
    </row>
    <row r="1006" spans="5:5" ht="18">
      <c r="E1006" s="2"/>
    </row>
    <row r="1007" spans="5:5" ht="18">
      <c r="E1007" s="2"/>
    </row>
    <row r="1008" spans="5:5" ht="18">
      <c r="E1008" s="2"/>
    </row>
    <row r="1009" spans="5:5" ht="18">
      <c r="E1009" s="2"/>
    </row>
    <row r="1010" spans="5:5" ht="18">
      <c r="E1010" s="2"/>
    </row>
    <row r="1011" spans="5:5" ht="18">
      <c r="E1011" s="2"/>
    </row>
    <row r="1012" spans="5:5" ht="18">
      <c r="E1012" s="2"/>
    </row>
    <row r="1013" spans="5:5" ht="18">
      <c r="E1013" s="2"/>
    </row>
    <row r="1014" spans="5:5" ht="18">
      <c r="E1014" s="2"/>
    </row>
    <row r="1015" spans="5:5" ht="18">
      <c r="E1015" s="2"/>
    </row>
    <row r="1016" spans="5:5" ht="18">
      <c r="E1016" s="2"/>
    </row>
    <row r="1017" spans="5:5" ht="18">
      <c r="E1017" s="2"/>
    </row>
    <row r="1018" spans="5:5" ht="18">
      <c r="E1018" s="2"/>
    </row>
    <row r="1019" spans="5:5" ht="18">
      <c r="E1019" s="2"/>
    </row>
    <row r="1020" spans="5:5" ht="18">
      <c r="E1020" s="2"/>
    </row>
    <row r="1021" spans="5:5" ht="18">
      <c r="E1021" s="2"/>
    </row>
    <row r="1022" spans="5:5" ht="18">
      <c r="E1022" s="2"/>
    </row>
    <row r="1023" spans="5:5" ht="18">
      <c r="E1023" s="2"/>
    </row>
    <row r="1024" spans="5:5" ht="18">
      <c r="E1024" s="2"/>
    </row>
    <row r="1025" spans="5:5" ht="18">
      <c r="E1025" s="2"/>
    </row>
    <row r="1026" spans="5:5" ht="18">
      <c r="E1026" s="2"/>
    </row>
    <row r="1027" spans="5:5" ht="18">
      <c r="E1027" s="2"/>
    </row>
    <row r="1028" spans="5:5" ht="18">
      <c r="E1028" s="2"/>
    </row>
    <row r="1029" spans="5:5" ht="18">
      <c r="E1029" s="2"/>
    </row>
    <row r="1030" spans="5:5" ht="18">
      <c r="E1030" s="2"/>
    </row>
    <row r="1031" spans="5:5" ht="18">
      <c r="E1031" s="2"/>
    </row>
    <row r="1032" spans="5:5" ht="18">
      <c r="E1032" s="2"/>
    </row>
    <row r="1033" spans="5:5" ht="18">
      <c r="E1033" s="2"/>
    </row>
    <row r="1034" spans="5:5" ht="18">
      <c r="E1034" s="2"/>
    </row>
    <row r="1035" spans="5:5" ht="18">
      <c r="E1035" s="2"/>
    </row>
    <row r="1036" spans="5:5" ht="18">
      <c r="E1036" s="2"/>
    </row>
    <row r="1037" spans="5:5" ht="18">
      <c r="E1037" s="2"/>
    </row>
    <row r="1038" spans="5:5" ht="18">
      <c r="E1038" s="2"/>
    </row>
    <row r="1039" spans="5:5" ht="18">
      <c r="E1039" s="2"/>
    </row>
    <row r="1040" spans="5:5" ht="18">
      <c r="E1040" s="2"/>
    </row>
    <row r="1041" spans="5:5" ht="18">
      <c r="E1041" s="2"/>
    </row>
    <row r="1042" spans="5:5" ht="18">
      <c r="E1042" s="2"/>
    </row>
    <row r="1043" spans="5:5" ht="18">
      <c r="E1043" s="2"/>
    </row>
    <row r="1044" spans="5:5" ht="18">
      <c r="E1044" s="2"/>
    </row>
    <row r="1045" spans="5:5" ht="18">
      <c r="E1045" s="2"/>
    </row>
    <row r="1046" spans="5:5" ht="18">
      <c r="E1046" s="2"/>
    </row>
    <row r="1047" spans="5:5" ht="18">
      <c r="E1047" s="2"/>
    </row>
    <row r="1048" spans="5:5" ht="18">
      <c r="E1048" s="2"/>
    </row>
    <row r="1049" spans="5:5" ht="18">
      <c r="E1049" s="2"/>
    </row>
    <row r="1050" spans="5:5" ht="18">
      <c r="E1050" s="2"/>
    </row>
    <row r="1051" spans="5:5" ht="18">
      <c r="E1051" s="2"/>
    </row>
    <row r="1052" spans="5:5" ht="18">
      <c r="E1052" s="2"/>
    </row>
    <row r="1053" spans="5:5" ht="18">
      <c r="E1053" s="2"/>
    </row>
    <row r="1054" spans="5:5" ht="18">
      <c r="E1054" s="2"/>
    </row>
    <row r="1055" spans="5:5" ht="18">
      <c r="E1055" s="2"/>
    </row>
    <row r="1056" spans="5:5" ht="18">
      <c r="E1056" s="2"/>
    </row>
    <row r="1057" spans="5:5" ht="18">
      <c r="E1057" s="2"/>
    </row>
    <row r="1058" spans="5:5" ht="18">
      <c r="E1058" s="2"/>
    </row>
    <row r="1059" spans="5:5" ht="18">
      <c r="E1059" s="2"/>
    </row>
    <row r="1060" spans="5:5" ht="18">
      <c r="E1060" s="2"/>
    </row>
    <row r="1061" spans="5:5" ht="18">
      <c r="E1061" s="2"/>
    </row>
    <row r="1062" spans="5:5" ht="18">
      <c r="E1062" s="2"/>
    </row>
    <row r="1063" spans="5:5" ht="18">
      <c r="E1063" s="2"/>
    </row>
    <row r="1064" spans="5:5" ht="18">
      <c r="E1064" s="2"/>
    </row>
    <row r="1065" spans="5:5" ht="18">
      <c r="E1065" s="2"/>
    </row>
    <row r="1066" spans="5:5" ht="18">
      <c r="E1066" s="2"/>
    </row>
    <row r="1067" spans="5:5" ht="18">
      <c r="E1067" s="2"/>
    </row>
    <row r="1068" spans="5:5" ht="18">
      <c r="E1068" s="2"/>
    </row>
    <row r="1069" spans="5:5" ht="18">
      <c r="E1069" s="2"/>
    </row>
    <row r="1070" spans="5:5" ht="18">
      <c r="E1070" s="2"/>
    </row>
    <row r="1071" spans="5:5" ht="18">
      <c r="E1071" s="2"/>
    </row>
    <row r="1072" spans="5:5" ht="18">
      <c r="E1072" s="2"/>
    </row>
    <row r="1073" spans="5:5" ht="18">
      <c r="E1073" s="2"/>
    </row>
    <row r="1074" spans="5:5" ht="18">
      <c r="E1074" s="2"/>
    </row>
    <row r="1075" spans="5:5" ht="18">
      <c r="E1075" s="2"/>
    </row>
    <row r="1076" spans="5:5" ht="18">
      <c r="E1076" s="2"/>
    </row>
    <row r="1077" spans="5:5" ht="18">
      <c r="E1077" s="2"/>
    </row>
    <row r="1078" spans="5:5" ht="18">
      <c r="E1078" s="2"/>
    </row>
    <row r="1079" spans="5:5" ht="18">
      <c r="E1079" s="2"/>
    </row>
    <row r="1080" spans="5:5" ht="18">
      <c r="E1080" s="2"/>
    </row>
    <row r="1081" spans="5:5" ht="18">
      <c r="E1081" s="2"/>
    </row>
    <row r="1082" spans="5:5" ht="18">
      <c r="E1082" s="2"/>
    </row>
    <row r="1083" spans="5:5" ht="18">
      <c r="E1083" s="2"/>
    </row>
    <row r="1084" spans="5:5" ht="18">
      <c r="E1084" s="2"/>
    </row>
    <row r="1085" spans="5:5" ht="18">
      <c r="E1085" s="2"/>
    </row>
    <row r="1086" spans="5:5" ht="18">
      <c r="E1086" s="2"/>
    </row>
    <row r="1087" spans="5:5" ht="18">
      <c r="E1087" s="2"/>
    </row>
    <row r="1088" spans="5:5" ht="18">
      <c r="E1088" s="2"/>
    </row>
    <row r="1089" spans="5:5" ht="18">
      <c r="E1089" s="2"/>
    </row>
    <row r="1090" spans="5:5" ht="18">
      <c r="E1090" s="2"/>
    </row>
    <row r="1091" spans="5:5" ht="18">
      <c r="E1091" s="2"/>
    </row>
    <row r="1092" spans="5:5" ht="18">
      <c r="E1092" s="2"/>
    </row>
    <row r="1093" spans="5:5" ht="18">
      <c r="E1093" s="2"/>
    </row>
    <row r="1094" spans="5:5" ht="18">
      <c r="E1094" s="2"/>
    </row>
    <row r="1095" spans="5:5" ht="18">
      <c r="E1095" s="2"/>
    </row>
    <row r="1096" spans="5:5" ht="18">
      <c r="E1096" s="2"/>
    </row>
    <row r="1097" spans="5:5" ht="18">
      <c r="E1097" s="2"/>
    </row>
    <row r="1098" spans="5:5" ht="18">
      <c r="E1098" s="2"/>
    </row>
    <row r="1099" spans="5:5" ht="18">
      <c r="E1099" s="2"/>
    </row>
    <row r="1100" spans="5:5" ht="18">
      <c r="E1100" s="2"/>
    </row>
    <row r="1101" spans="5:5" ht="18">
      <c r="E1101" s="2"/>
    </row>
    <row r="1102" spans="5:5" ht="18">
      <c r="E1102" s="2"/>
    </row>
    <row r="1103" spans="5:5" ht="18">
      <c r="E1103" s="2"/>
    </row>
    <row r="1104" spans="5:5" ht="18">
      <c r="E1104" s="2"/>
    </row>
    <row r="1105" spans="5:5" ht="18">
      <c r="E1105" s="2"/>
    </row>
    <row r="1106" spans="5:5" ht="18">
      <c r="E1106" s="2"/>
    </row>
    <row r="1107" spans="5:5" ht="18">
      <c r="E1107" s="2"/>
    </row>
    <row r="1108" spans="5:5" ht="18">
      <c r="E1108" s="2"/>
    </row>
    <row r="1109" spans="5:5" ht="18">
      <c r="E1109" s="2"/>
    </row>
    <row r="1110" spans="5:5" ht="18">
      <c r="E1110" s="2"/>
    </row>
    <row r="1111" spans="5:5" ht="18">
      <c r="E1111" s="2"/>
    </row>
    <row r="1112" spans="5:5" ht="18">
      <c r="E1112" s="2"/>
    </row>
    <row r="1113" spans="5:5" ht="18">
      <c r="E1113" s="2"/>
    </row>
    <row r="1114" spans="5:5" ht="18">
      <c r="E1114" s="2"/>
    </row>
    <row r="1115" spans="5:5" ht="18">
      <c r="E1115" s="2"/>
    </row>
    <row r="1116" spans="5:5" ht="18">
      <c r="E1116" s="2"/>
    </row>
    <row r="1117" spans="5:5" ht="18">
      <c r="E1117" s="2"/>
    </row>
    <row r="1118" spans="5:5" ht="18">
      <c r="E1118" s="2"/>
    </row>
    <row r="1119" spans="5:5" ht="18">
      <c r="E1119" s="2"/>
    </row>
    <row r="1120" spans="5:5" ht="18">
      <c r="E1120" s="2"/>
    </row>
    <row r="1121" spans="5:5" ht="18">
      <c r="E1121" s="2"/>
    </row>
    <row r="1122" spans="5:5" ht="18">
      <c r="E1122" s="2"/>
    </row>
    <row r="1123" spans="5:5" ht="18">
      <c r="E1123" s="2"/>
    </row>
    <row r="1124" spans="5:5" ht="18">
      <c r="E1124" s="2"/>
    </row>
    <row r="1125" spans="5:5" ht="18">
      <c r="E1125" s="2"/>
    </row>
    <row r="1126" spans="5:5" ht="18">
      <c r="E1126" s="2"/>
    </row>
    <row r="1127" spans="5:5" ht="18">
      <c r="E1127" s="2"/>
    </row>
    <row r="1128" spans="5:5" ht="18">
      <c r="E1128" s="2"/>
    </row>
    <row r="1129" spans="5:5" ht="18">
      <c r="E1129" s="2"/>
    </row>
    <row r="1130" spans="5:5" ht="18">
      <c r="E1130" s="2"/>
    </row>
    <row r="1131" spans="5:5" ht="18">
      <c r="E1131" s="2"/>
    </row>
    <row r="1132" spans="5:5" ht="18">
      <c r="E1132" s="2"/>
    </row>
    <row r="1133" spans="5:5" ht="18">
      <c r="E1133" s="2"/>
    </row>
    <row r="1134" spans="5:5" ht="18">
      <c r="E1134" s="2"/>
    </row>
    <row r="1135" spans="5:5" ht="18">
      <c r="E1135" s="2"/>
    </row>
    <row r="1136" spans="5:5" ht="18">
      <c r="E1136" s="2"/>
    </row>
    <row r="1137" spans="5:5" ht="18">
      <c r="E1137" s="2"/>
    </row>
    <row r="1138" spans="5:5" ht="18">
      <c r="E1138" s="2"/>
    </row>
    <row r="1139" spans="5:5" ht="18">
      <c r="E1139" s="2"/>
    </row>
    <row r="1140" spans="5:5" ht="18">
      <c r="E1140" s="2"/>
    </row>
    <row r="1141" spans="5:5" ht="18">
      <c r="E1141" s="2"/>
    </row>
    <row r="1142" spans="5:5" ht="18">
      <c r="E1142" s="2"/>
    </row>
    <row r="1143" spans="5:5" ht="18">
      <c r="E1143" s="2"/>
    </row>
    <row r="1144" spans="5:5" ht="18">
      <c r="E1144" s="2"/>
    </row>
    <row r="1145" spans="5:5" ht="18">
      <c r="E1145" s="2"/>
    </row>
    <row r="1146" spans="5:5" ht="18">
      <c r="E1146" s="2"/>
    </row>
    <row r="1147" spans="5:5" ht="18">
      <c r="E1147" s="2"/>
    </row>
    <row r="1148" spans="5:5" ht="18">
      <c r="E1148" s="2"/>
    </row>
    <row r="1149" spans="5:5" ht="18">
      <c r="E1149" s="2"/>
    </row>
    <row r="1150" spans="5:5" ht="18">
      <c r="E1150" s="2"/>
    </row>
    <row r="1151" spans="5:5" ht="18">
      <c r="E1151" s="2"/>
    </row>
    <row r="1152" spans="5:5" ht="18">
      <c r="E1152" s="2"/>
    </row>
    <row r="1153" spans="5:5" ht="18">
      <c r="E1153" s="2"/>
    </row>
    <row r="1154" spans="5:5" ht="18">
      <c r="E1154" s="2"/>
    </row>
    <row r="1155" spans="5:5" ht="18">
      <c r="E1155" s="2"/>
    </row>
    <row r="1156" spans="5:5" ht="18">
      <c r="E1156" s="2"/>
    </row>
    <row r="1157" spans="5:5" ht="18">
      <c r="E1157" s="2"/>
    </row>
    <row r="1158" spans="5:5" ht="18">
      <c r="E1158" s="2"/>
    </row>
    <row r="1159" spans="5:5" ht="18">
      <c r="E1159" s="2"/>
    </row>
    <row r="1160" spans="5:5" ht="18">
      <c r="E1160" s="2"/>
    </row>
    <row r="1161" spans="5:5" ht="18">
      <c r="E1161" s="2"/>
    </row>
    <row r="1162" spans="5:5" ht="18">
      <c r="E1162" s="2"/>
    </row>
    <row r="1163" spans="5:5" ht="18">
      <c r="E1163" s="2"/>
    </row>
    <row r="1164" spans="5:5" ht="18">
      <c r="E1164" s="2"/>
    </row>
    <row r="1165" spans="5:5" ht="18">
      <c r="E1165" s="2"/>
    </row>
    <row r="1166" spans="5:5" ht="18">
      <c r="E1166" s="2"/>
    </row>
    <row r="1167" spans="5:5" ht="18">
      <c r="E1167" s="2"/>
    </row>
    <row r="1168" spans="5:5" ht="18">
      <c r="E1168" s="2"/>
    </row>
    <row r="1169" spans="5:5" ht="18">
      <c r="E1169" s="2"/>
    </row>
    <row r="1170" spans="5:5" ht="18">
      <c r="E1170" s="2"/>
    </row>
    <row r="1171" spans="5:5" ht="18">
      <c r="E1171" s="2"/>
    </row>
    <row r="1172" spans="5:5" ht="18">
      <c r="E1172" s="2"/>
    </row>
    <row r="1173" spans="5:5" ht="18">
      <c r="E1173" s="2"/>
    </row>
    <row r="1174" spans="5:5" ht="18">
      <c r="E1174" s="2"/>
    </row>
    <row r="1175" spans="5:5" ht="18">
      <c r="E1175" s="2"/>
    </row>
    <row r="1176" spans="5:5" ht="18">
      <c r="E1176" s="2"/>
    </row>
    <row r="1177" spans="5:5" ht="18">
      <c r="E1177" s="2"/>
    </row>
    <row r="1178" spans="5:5" ht="18">
      <c r="E1178" s="2"/>
    </row>
    <row r="1179" spans="5:5" ht="18">
      <c r="E1179" s="2"/>
    </row>
    <row r="1180" spans="5:5" ht="18">
      <c r="E1180" s="2"/>
    </row>
    <row r="1181" spans="5:5" ht="18">
      <c r="E1181" s="2"/>
    </row>
    <row r="1182" spans="5:5" ht="18">
      <c r="E1182" s="2"/>
    </row>
    <row r="1183" spans="5:5" ht="18">
      <c r="E1183" s="2"/>
    </row>
    <row r="1184" spans="5:5" ht="18">
      <c r="E1184" s="2"/>
    </row>
    <row r="1185" spans="5:5" ht="18">
      <c r="E1185" s="2"/>
    </row>
    <row r="1186" spans="5:5" ht="18">
      <c r="E1186" s="2"/>
    </row>
    <row r="1187" spans="5:5" ht="18">
      <c r="E1187" s="2"/>
    </row>
    <row r="1188" spans="5:5" ht="18">
      <c r="E1188" s="2"/>
    </row>
    <row r="1189" spans="5:5" ht="18">
      <c r="E1189" s="2"/>
    </row>
    <row r="1190" spans="5:5" ht="18">
      <c r="E1190" s="2"/>
    </row>
    <row r="1191" spans="5:5" ht="18">
      <c r="E1191" s="2"/>
    </row>
    <row r="1192" spans="5:5" ht="18">
      <c r="E1192" s="2"/>
    </row>
    <row r="1193" spans="5:5" ht="18">
      <c r="E1193" s="2"/>
    </row>
    <row r="1194" spans="5:5" ht="18">
      <c r="E1194" s="2"/>
    </row>
    <row r="1195" spans="5:5" ht="18">
      <c r="E1195" s="2"/>
    </row>
    <row r="1196" spans="5:5" ht="18">
      <c r="E1196" s="2"/>
    </row>
    <row r="1197" spans="5:5" ht="18">
      <c r="E1197" s="2"/>
    </row>
    <row r="1198" spans="5:5" ht="18">
      <c r="E1198" s="2"/>
    </row>
    <row r="1199" spans="5:5" ht="18">
      <c r="E1199" s="2"/>
    </row>
    <row r="1200" spans="5:5" ht="18">
      <c r="E1200" s="2"/>
    </row>
    <row r="1201" spans="5:5" ht="18">
      <c r="E1201" s="2"/>
    </row>
    <row r="1202" spans="5:5" ht="18">
      <c r="E1202" s="2"/>
    </row>
    <row r="1203" spans="5:5" ht="18">
      <c r="E1203" s="2"/>
    </row>
    <row r="1204" spans="5:5" ht="18">
      <c r="E1204" s="2"/>
    </row>
    <row r="1205" spans="5:5" ht="18">
      <c r="E1205" s="2"/>
    </row>
    <row r="1206" spans="5:5" ht="18">
      <c r="E1206" s="2"/>
    </row>
    <row r="1207" spans="5:5" ht="18">
      <c r="E1207" s="2"/>
    </row>
    <row r="1208" spans="5:5" ht="18">
      <c r="E1208" s="2"/>
    </row>
    <row r="1209" spans="5:5" ht="18">
      <c r="E1209" s="2"/>
    </row>
    <row r="1210" spans="5:5" ht="18">
      <c r="E1210" s="2"/>
    </row>
    <row r="1211" spans="5:5" ht="18">
      <c r="E1211" s="2"/>
    </row>
    <row r="1212" spans="5:5" ht="18">
      <c r="E1212" s="2"/>
    </row>
    <row r="1213" spans="5:5" ht="18">
      <c r="E1213" s="2"/>
    </row>
    <row r="1214" spans="5:5" ht="18">
      <c r="E1214" s="2"/>
    </row>
    <row r="1215" spans="5:5" ht="18">
      <c r="E1215" s="2"/>
    </row>
    <row r="1216" spans="5:5" ht="18">
      <c r="E1216" s="2"/>
    </row>
    <row r="1217" spans="5:5" ht="18">
      <c r="E1217" s="2"/>
    </row>
    <row r="1218" spans="5:5" ht="18">
      <c r="E1218" s="2"/>
    </row>
    <row r="1219" spans="5:5" ht="18">
      <c r="E1219" s="2"/>
    </row>
    <row r="1220" spans="5:5" ht="18">
      <c r="E1220" s="2"/>
    </row>
    <row r="1221" spans="5:5" ht="18">
      <c r="E1221" s="2"/>
    </row>
    <row r="1222" spans="5:5" ht="18">
      <c r="E1222" s="2"/>
    </row>
    <row r="1223" spans="5:5" ht="18">
      <c r="E1223" s="2"/>
    </row>
    <row r="1224" spans="5:5" ht="18">
      <c r="E1224" s="2"/>
    </row>
    <row r="1225" spans="5:5" ht="18">
      <c r="E1225" s="2"/>
    </row>
    <row r="1226" spans="5:5" ht="18">
      <c r="E1226" s="2"/>
    </row>
    <row r="1227" spans="5:5" ht="18">
      <c r="E1227" s="2"/>
    </row>
    <row r="1228" spans="5:5" ht="18">
      <c r="E1228" s="2"/>
    </row>
    <row r="1229" spans="5:5" ht="18">
      <c r="E1229" s="2"/>
    </row>
    <row r="1230" spans="5:5" ht="18">
      <c r="E1230" s="2"/>
    </row>
    <row r="1231" spans="5:5" ht="18">
      <c r="E1231" s="2"/>
    </row>
    <row r="1232" spans="5:5" ht="18">
      <c r="E1232" s="2"/>
    </row>
    <row r="1233" spans="5:5" ht="18">
      <c r="E1233" s="2"/>
    </row>
    <row r="1234" spans="5:5" ht="18">
      <c r="E1234" s="2"/>
    </row>
    <row r="1235" spans="5:5" ht="18">
      <c r="E1235" s="2"/>
    </row>
    <row r="1236" spans="5:5" ht="18">
      <c r="E1236" s="2"/>
    </row>
    <row r="1237" spans="5:5" ht="18">
      <c r="E1237" s="2"/>
    </row>
    <row r="1238" spans="5:5" ht="18">
      <c r="E1238" s="2"/>
    </row>
    <row r="1239" spans="5:5" ht="18">
      <c r="E1239" s="2"/>
    </row>
    <row r="1240" spans="5:5" ht="18">
      <c r="E1240" s="2"/>
    </row>
    <row r="1241" spans="5:5" ht="18">
      <c r="E1241" s="2"/>
    </row>
    <row r="1242" spans="5:5" ht="18">
      <c r="E1242" s="2"/>
    </row>
    <row r="1243" spans="5:5" ht="18">
      <c r="E1243" s="2"/>
    </row>
    <row r="1244" spans="5:5" ht="18">
      <c r="E1244" s="2"/>
    </row>
    <row r="1245" spans="5:5" ht="18">
      <c r="E1245" s="2"/>
    </row>
    <row r="1246" spans="5:5" ht="18">
      <c r="E1246" s="2"/>
    </row>
    <row r="1247" spans="5:5" ht="18">
      <c r="E1247" s="2"/>
    </row>
    <row r="1248" spans="5:5" ht="18">
      <c r="E1248" s="2"/>
    </row>
    <row r="1249" spans="5:5" ht="18">
      <c r="E1249" s="2"/>
    </row>
    <row r="1250" spans="5:5" ht="18">
      <c r="E1250" s="2"/>
    </row>
    <row r="1251" spans="5:5" ht="18">
      <c r="E1251" s="2"/>
    </row>
    <row r="1252" spans="5:5" ht="18">
      <c r="E1252" s="2"/>
    </row>
    <row r="1253" spans="5:5" ht="18">
      <c r="E1253" s="2"/>
    </row>
    <row r="1254" spans="5:5" ht="18">
      <c r="E1254" s="2"/>
    </row>
    <row r="1255" spans="5:5" ht="18">
      <c r="E1255" s="2"/>
    </row>
    <row r="1256" spans="5:5" ht="18">
      <c r="E1256" s="2"/>
    </row>
    <row r="1257" spans="5:5" ht="18">
      <c r="E1257" s="2"/>
    </row>
    <row r="1258" spans="5:5" ht="18">
      <c r="E1258" s="2"/>
    </row>
    <row r="1259" spans="5:5" ht="18">
      <c r="E1259" s="2"/>
    </row>
    <row r="1260" spans="5:5" ht="18">
      <c r="E1260" s="2"/>
    </row>
    <row r="1261" spans="5:5" ht="18">
      <c r="E1261" s="2"/>
    </row>
    <row r="1262" spans="5:5" ht="18">
      <c r="E1262" s="2"/>
    </row>
    <row r="1263" spans="5:5" ht="18">
      <c r="E1263" s="2"/>
    </row>
    <row r="1264" spans="5:5" ht="18">
      <c r="E1264" s="2"/>
    </row>
    <row r="1265" spans="5:5" ht="18">
      <c r="E1265" s="2"/>
    </row>
    <row r="1266" spans="5:5" ht="18">
      <c r="E1266" s="2"/>
    </row>
    <row r="1267" spans="5:5" ht="18">
      <c r="E1267" s="2"/>
    </row>
    <row r="1268" spans="5:5" ht="18">
      <c r="E1268" s="2"/>
    </row>
    <row r="1269" spans="5:5" ht="18">
      <c r="E1269" s="2"/>
    </row>
    <row r="1270" spans="5:5" ht="18">
      <c r="E1270" s="2"/>
    </row>
    <row r="1271" spans="5:5" ht="18">
      <c r="E1271" s="2"/>
    </row>
    <row r="1272" spans="5:5" ht="18">
      <c r="E1272" s="2"/>
    </row>
    <row r="1273" spans="5:5" ht="18">
      <c r="E1273" s="2"/>
    </row>
    <row r="1274" spans="5:5" ht="18">
      <c r="E1274" s="2"/>
    </row>
    <row r="1275" spans="5:5" ht="18">
      <c r="E1275" s="2"/>
    </row>
    <row r="1276" spans="5:5" ht="18">
      <c r="E1276" s="2"/>
    </row>
    <row r="1277" spans="5:5" ht="18">
      <c r="E1277" s="2"/>
    </row>
    <row r="1278" spans="5:5" ht="18">
      <c r="E1278" s="2"/>
    </row>
    <row r="1279" spans="5:5" ht="18">
      <c r="E1279" s="2"/>
    </row>
    <row r="1280" spans="5:5" ht="18">
      <c r="E1280" s="2"/>
    </row>
    <row r="1281" spans="5:5" ht="18">
      <c r="E1281" s="2"/>
    </row>
    <row r="1282" spans="5:5" ht="18">
      <c r="E1282" s="2"/>
    </row>
    <row r="1283" spans="5:5" ht="18">
      <c r="E1283" s="2"/>
    </row>
    <row r="1284" spans="5:5" ht="18">
      <c r="E1284" s="2"/>
    </row>
    <row r="1285" spans="5:5" ht="18">
      <c r="E1285" s="2"/>
    </row>
    <row r="1286" spans="5:5" ht="18">
      <c r="E1286" s="2"/>
    </row>
    <row r="1287" spans="5:5" ht="18">
      <c r="E1287" s="2"/>
    </row>
    <row r="1288" spans="5:5" ht="18">
      <c r="E1288" s="2"/>
    </row>
    <row r="1289" spans="5:5" ht="18">
      <c r="E1289" s="2"/>
    </row>
    <row r="1290" spans="5:5" ht="18">
      <c r="E1290" s="2"/>
    </row>
    <row r="1291" spans="5:5" ht="18">
      <c r="E1291" s="2"/>
    </row>
    <row r="1292" spans="5:5" ht="18">
      <c r="E1292" s="2"/>
    </row>
    <row r="1293" spans="5:5" ht="18">
      <c r="E1293" s="2"/>
    </row>
    <row r="1294" spans="5:5" ht="18">
      <c r="E1294" s="2"/>
    </row>
    <row r="1295" spans="5:5" ht="18">
      <c r="E1295" s="2"/>
    </row>
    <row r="1296" spans="5:5" ht="18">
      <c r="E1296" s="2"/>
    </row>
    <row r="1297" spans="5:5" ht="18">
      <c r="E1297" s="2"/>
    </row>
    <row r="1298" spans="5:5" ht="18">
      <c r="E1298" s="2"/>
    </row>
    <row r="1299" spans="5:5" ht="18">
      <c r="E1299" s="2"/>
    </row>
    <row r="1300" spans="5:5" ht="18">
      <c r="E1300" s="2"/>
    </row>
    <row r="1301" spans="5:5" ht="18">
      <c r="E1301" s="2"/>
    </row>
    <row r="1302" spans="5:5" ht="18">
      <c r="E1302" s="2"/>
    </row>
    <row r="1303" spans="5:5" ht="18">
      <c r="E1303" s="2"/>
    </row>
    <row r="1304" spans="5:5" ht="18">
      <c r="E1304" s="2"/>
    </row>
    <row r="1305" spans="5:5" ht="18">
      <c r="E1305" s="2"/>
    </row>
    <row r="1306" spans="5:5" ht="18">
      <c r="E1306" s="2"/>
    </row>
    <row r="1307" spans="5:5" ht="18">
      <c r="E1307" s="2"/>
    </row>
    <row r="1308" spans="5:5" ht="18">
      <c r="E1308" s="2"/>
    </row>
    <row r="1309" spans="5:5" ht="18">
      <c r="E1309" s="2"/>
    </row>
    <row r="1310" spans="5:5" ht="18">
      <c r="E1310" s="2"/>
    </row>
    <row r="1311" spans="5:5" ht="18">
      <c r="E1311" s="2"/>
    </row>
    <row r="1312" spans="5:5" ht="18">
      <c r="E1312" s="2"/>
    </row>
    <row r="1313" spans="5:5" ht="18">
      <c r="E1313" s="2"/>
    </row>
    <row r="1314" spans="5:5" ht="18">
      <c r="E1314" s="2"/>
    </row>
    <row r="1315" spans="5:5" ht="18">
      <c r="E1315" s="2"/>
    </row>
    <row r="1316" spans="5:5" ht="18">
      <c r="E1316" s="2"/>
    </row>
    <row r="1317" spans="5:5" ht="18">
      <c r="E1317" s="2"/>
    </row>
    <row r="1318" spans="5:5" ht="18">
      <c r="E1318" s="2"/>
    </row>
    <row r="1319" spans="5:5" ht="18">
      <c r="E1319" s="2"/>
    </row>
    <row r="1320" spans="5:5" ht="18">
      <c r="E1320" s="2"/>
    </row>
    <row r="1321" spans="5:5" ht="18">
      <c r="E1321" s="2"/>
    </row>
    <row r="1322" spans="5:5" ht="18">
      <c r="E1322" s="2"/>
    </row>
    <row r="1323" spans="5:5" ht="18">
      <c r="E1323" s="2"/>
    </row>
    <row r="1324" spans="5:5" ht="18">
      <c r="E1324" s="2"/>
    </row>
    <row r="1325" spans="5:5" ht="18">
      <c r="E1325" s="2"/>
    </row>
    <row r="1326" spans="5:5" ht="18">
      <c r="E1326" s="2"/>
    </row>
    <row r="1327" spans="5:5" ht="18">
      <c r="E1327" s="2"/>
    </row>
    <row r="1328" spans="5:5" ht="18">
      <c r="E1328" s="2"/>
    </row>
    <row r="1329" spans="5:5" ht="18">
      <c r="E1329" s="2"/>
    </row>
    <row r="1330" spans="5:5" ht="18">
      <c r="E1330" s="2"/>
    </row>
    <row r="1331" spans="5:5" ht="18">
      <c r="E1331" s="2"/>
    </row>
    <row r="1332" spans="5:5" ht="18">
      <c r="E1332" s="2"/>
    </row>
    <row r="1333" spans="5:5" ht="18">
      <c r="E1333" s="2"/>
    </row>
    <row r="1334" spans="5:5" ht="18">
      <c r="E1334" s="2"/>
    </row>
    <row r="1335" spans="5:5" ht="18">
      <c r="E1335" s="2"/>
    </row>
    <row r="1336" spans="5:5" ht="18">
      <c r="E1336" s="2"/>
    </row>
    <row r="1337" spans="5:5" ht="18">
      <c r="E1337" s="2"/>
    </row>
    <row r="1338" spans="5:5" ht="18">
      <c r="E1338" s="2"/>
    </row>
    <row r="1339" spans="5:5" ht="18">
      <c r="E1339" s="2"/>
    </row>
    <row r="1340" spans="5:5" ht="18">
      <c r="E1340" s="2"/>
    </row>
    <row r="1341" spans="5:5" ht="18">
      <c r="E1341" s="2"/>
    </row>
    <row r="1342" spans="5:5" ht="18">
      <c r="E1342" s="2"/>
    </row>
    <row r="1343" spans="5:5" ht="18">
      <c r="E1343" s="2"/>
    </row>
    <row r="1344" spans="5:5" ht="18">
      <c r="E1344" s="2"/>
    </row>
    <row r="1345" spans="5:5" ht="18">
      <c r="E1345" s="2"/>
    </row>
    <row r="1346" spans="5:5" ht="18">
      <c r="E1346" s="2"/>
    </row>
    <row r="1347" spans="5:5" ht="18">
      <c r="E1347" s="2"/>
    </row>
    <row r="1348" spans="5:5" ht="18">
      <c r="E1348" s="2"/>
    </row>
    <row r="1349" spans="5:5" ht="18">
      <c r="E1349" s="2"/>
    </row>
    <row r="1350" spans="5:5" ht="18">
      <c r="E1350" s="2"/>
    </row>
    <row r="1351" spans="5:5" ht="18">
      <c r="E1351" s="2"/>
    </row>
    <row r="1352" spans="5:5" ht="18">
      <c r="E1352" s="2"/>
    </row>
    <row r="1353" spans="5:5" ht="18">
      <c r="E1353" s="2"/>
    </row>
    <row r="1354" spans="5:5" ht="18">
      <c r="E1354" s="2"/>
    </row>
    <row r="1355" spans="5:5" ht="18">
      <c r="E1355" s="2"/>
    </row>
    <row r="1356" spans="5:5" ht="18">
      <c r="E1356" s="2"/>
    </row>
    <row r="1357" spans="5:5" ht="18">
      <c r="E1357" s="2"/>
    </row>
    <row r="1358" spans="5:5" ht="18">
      <c r="E1358" s="2"/>
    </row>
    <row r="1359" spans="5:5" ht="18">
      <c r="E1359" s="2"/>
    </row>
    <row r="1360" spans="5:5" ht="18">
      <c r="E1360" s="2"/>
    </row>
    <row r="1361" spans="5:5" ht="18">
      <c r="E1361" s="2"/>
    </row>
    <row r="1362" spans="5:5" ht="18">
      <c r="E1362" s="2"/>
    </row>
    <row r="1363" spans="5:5" ht="18">
      <c r="E1363" s="2"/>
    </row>
    <row r="1364" spans="5:5" ht="18">
      <c r="E1364" s="2"/>
    </row>
    <row r="1365" spans="5:5" ht="18">
      <c r="E1365" s="2"/>
    </row>
    <row r="1366" spans="5:5" ht="18">
      <c r="E1366" s="2"/>
    </row>
    <row r="1367" spans="5:5" ht="18">
      <c r="E1367" s="2"/>
    </row>
    <row r="1368" spans="5:5" ht="18">
      <c r="E1368" s="2"/>
    </row>
    <row r="1369" spans="5:5" ht="18">
      <c r="E1369" s="2"/>
    </row>
    <row r="1370" spans="5:5" ht="18">
      <c r="E1370" s="2"/>
    </row>
    <row r="1371" spans="5:5" ht="18">
      <c r="E1371" s="2"/>
    </row>
    <row r="1372" spans="5:5" ht="18">
      <c r="E1372" s="2"/>
    </row>
    <row r="1373" spans="5:5" ht="18">
      <c r="E1373" s="2"/>
    </row>
    <row r="1374" spans="5:5" ht="18">
      <c r="E1374" s="2"/>
    </row>
    <row r="1375" spans="5:5" ht="18">
      <c r="E1375" s="2"/>
    </row>
    <row r="1376" spans="5:5" ht="18">
      <c r="E1376" s="2"/>
    </row>
    <row r="1377" spans="5:5" ht="18">
      <c r="E1377" s="2"/>
    </row>
    <row r="1378" spans="5:5" ht="18">
      <c r="E1378" s="2"/>
    </row>
    <row r="1379" spans="5:5" ht="18">
      <c r="E1379" s="2"/>
    </row>
    <row r="1380" spans="5:5" ht="18">
      <c r="E1380" s="2"/>
    </row>
    <row r="1381" spans="5:5" ht="18">
      <c r="E1381" s="2"/>
    </row>
    <row r="1382" spans="5:5" ht="18">
      <c r="E1382" s="2"/>
    </row>
    <row r="1383" spans="5:5" ht="18">
      <c r="E1383" s="2"/>
    </row>
    <row r="1384" spans="5:5" ht="18">
      <c r="E1384" s="2"/>
    </row>
    <row r="1385" spans="5:5" ht="18">
      <c r="E1385" s="2"/>
    </row>
    <row r="1386" spans="5:5" ht="18">
      <c r="E1386" s="2"/>
    </row>
    <row r="1387" spans="5:5" ht="18">
      <c r="E1387" s="2"/>
    </row>
    <row r="1388" spans="5:5" ht="18">
      <c r="E1388" s="2"/>
    </row>
    <row r="1389" spans="5:5" ht="18">
      <c r="E1389" s="2"/>
    </row>
    <row r="1390" spans="5:5" ht="18">
      <c r="E1390" s="2"/>
    </row>
    <row r="1391" spans="5:5" ht="18">
      <c r="E1391" s="2"/>
    </row>
    <row r="1392" spans="5:5" ht="18">
      <c r="E1392" s="2"/>
    </row>
    <row r="1393" spans="5:5" ht="18">
      <c r="E1393" s="2"/>
    </row>
    <row r="1394" spans="5:5" ht="18">
      <c r="E1394" s="2"/>
    </row>
    <row r="1395" spans="5:5" ht="18">
      <c r="E1395" s="2"/>
    </row>
    <row r="1396" spans="5:5" ht="18">
      <c r="E1396" s="2"/>
    </row>
    <row r="1397" spans="5:5" ht="18">
      <c r="E1397" s="2"/>
    </row>
    <row r="1398" spans="5:5" ht="18">
      <c r="E1398" s="2"/>
    </row>
    <row r="1399" spans="5:5" ht="18">
      <c r="E1399" s="2"/>
    </row>
    <row r="1400" spans="5:5" ht="18">
      <c r="E1400" s="2"/>
    </row>
    <row r="1401" spans="5:5" ht="18">
      <c r="E1401" s="2"/>
    </row>
    <row r="1402" spans="5:5" ht="18">
      <c r="E1402" s="2"/>
    </row>
    <row r="1403" spans="5:5" ht="18">
      <c r="E1403" s="2"/>
    </row>
    <row r="1404" spans="5:5" ht="18">
      <c r="E1404" s="2"/>
    </row>
    <row r="1405" spans="5:5" ht="18">
      <c r="E1405" s="2"/>
    </row>
    <row r="1406" spans="5:5" ht="18">
      <c r="E1406" s="2"/>
    </row>
    <row r="1407" spans="5:5" ht="18">
      <c r="E1407" s="2"/>
    </row>
    <row r="1408" spans="5:5" ht="18">
      <c r="E1408" s="2"/>
    </row>
    <row r="1409" spans="5:5" ht="18">
      <c r="E1409" s="2"/>
    </row>
    <row r="1410" spans="5:5" ht="18">
      <c r="E1410" s="2"/>
    </row>
    <row r="1411" spans="5:5" ht="18">
      <c r="E1411" s="2"/>
    </row>
    <row r="1412" spans="5:5" ht="18">
      <c r="E1412" s="2"/>
    </row>
    <row r="1413" spans="5:5" ht="18">
      <c r="E1413" s="2"/>
    </row>
    <row r="1414" spans="5:5" ht="18">
      <c r="E1414" s="2"/>
    </row>
    <row r="1415" spans="5:5" ht="18">
      <c r="E1415" s="2"/>
    </row>
    <row r="1416" spans="5:5" ht="18">
      <c r="E1416" s="2"/>
    </row>
    <row r="1417" spans="5:5" ht="18">
      <c r="E1417" s="2"/>
    </row>
    <row r="1418" spans="5:5" ht="18">
      <c r="E1418" s="2"/>
    </row>
    <row r="1419" spans="5:5" ht="18">
      <c r="E1419" s="2"/>
    </row>
    <row r="1420" spans="5:5" ht="18">
      <c r="E1420" s="2"/>
    </row>
    <row r="1421" spans="5:5" ht="18">
      <c r="E1421" s="2"/>
    </row>
    <row r="1422" spans="5:5" ht="18">
      <c r="E1422" s="2"/>
    </row>
    <row r="1423" spans="5:5" ht="18">
      <c r="E1423" s="2"/>
    </row>
    <row r="1424" spans="5:5" ht="18">
      <c r="E1424" s="2"/>
    </row>
    <row r="1425" spans="5:5" ht="18">
      <c r="E1425" s="2"/>
    </row>
    <row r="1426" spans="5:5" ht="18">
      <c r="E1426" s="2"/>
    </row>
    <row r="1427" spans="5:5" ht="18">
      <c r="E1427" s="2"/>
    </row>
    <row r="1428" spans="5:5" ht="18">
      <c r="E1428" s="2"/>
    </row>
    <row r="1429" spans="5:5" ht="18">
      <c r="E1429" s="2"/>
    </row>
    <row r="1430" spans="5:5" ht="18">
      <c r="E1430" s="2"/>
    </row>
    <row r="1431" spans="5:5" ht="18">
      <c r="E1431" s="2"/>
    </row>
    <row r="1432" spans="5:5" ht="18">
      <c r="E1432" s="2"/>
    </row>
    <row r="1433" spans="5:5" ht="18">
      <c r="E1433" s="2"/>
    </row>
    <row r="1434" spans="5:5" ht="18">
      <c r="E1434" s="2"/>
    </row>
    <row r="1435" spans="5:5" ht="18">
      <c r="E1435" s="2"/>
    </row>
    <row r="1436" spans="5:5" ht="18">
      <c r="E1436" s="2"/>
    </row>
    <row r="1437" spans="5:5" ht="18">
      <c r="E1437" s="2"/>
    </row>
    <row r="1438" spans="5:5" ht="18">
      <c r="E1438" s="2"/>
    </row>
    <row r="1439" spans="5:5" ht="18">
      <c r="E1439" s="2"/>
    </row>
    <row r="1440" spans="5:5" ht="18">
      <c r="E1440" s="2"/>
    </row>
    <row r="1441" spans="5:5" ht="18">
      <c r="E1441" s="2"/>
    </row>
    <row r="1442" spans="5:5" ht="18">
      <c r="E1442" s="2"/>
    </row>
    <row r="1443" spans="5:5" ht="18">
      <c r="E1443" s="2"/>
    </row>
    <row r="1444" spans="5:5" ht="18">
      <c r="E1444" s="2"/>
    </row>
    <row r="1445" spans="5:5" ht="18">
      <c r="E1445" s="2"/>
    </row>
    <row r="1446" spans="5:5" ht="18">
      <c r="E1446" s="2"/>
    </row>
    <row r="1447" spans="5:5" ht="18">
      <c r="E1447" s="2"/>
    </row>
    <row r="1448" spans="5:5" ht="18">
      <c r="E1448" s="2"/>
    </row>
    <row r="1449" spans="5:5" ht="18">
      <c r="E1449" s="2"/>
    </row>
    <row r="1450" spans="5:5" ht="18">
      <c r="E1450" s="2"/>
    </row>
    <row r="1451" spans="5:5" ht="18">
      <c r="E1451" s="2"/>
    </row>
    <row r="1452" spans="5:5" ht="18">
      <c r="E1452" s="2"/>
    </row>
    <row r="1453" spans="5:5" ht="18">
      <c r="E1453" s="2"/>
    </row>
    <row r="1454" spans="5:5" ht="18">
      <c r="E1454" s="2"/>
    </row>
    <row r="1455" spans="5:5" ht="18">
      <c r="E1455" s="2"/>
    </row>
    <row r="1456" spans="5:5" ht="18">
      <c r="E1456" s="2"/>
    </row>
    <row r="1457" spans="5:5" ht="18">
      <c r="E1457" s="2"/>
    </row>
    <row r="1458" spans="5:5" ht="18">
      <c r="E1458" s="2"/>
    </row>
    <row r="1459" spans="5:5" ht="18">
      <c r="E1459" s="2"/>
    </row>
    <row r="1460" spans="5:5" ht="18">
      <c r="E1460" s="2"/>
    </row>
    <row r="1461" spans="5:5" ht="18">
      <c r="E1461" s="2"/>
    </row>
    <row r="1462" spans="5:5" ht="18">
      <c r="E1462" s="2"/>
    </row>
    <row r="1463" spans="5:5" ht="18">
      <c r="E1463" s="2"/>
    </row>
    <row r="1464" spans="5:5" ht="18">
      <c r="E1464" s="2"/>
    </row>
    <row r="1465" spans="5:5" ht="18">
      <c r="E1465" s="2"/>
    </row>
    <row r="1466" spans="5:5" ht="18">
      <c r="E1466" s="2"/>
    </row>
    <row r="1467" spans="5:5" ht="18">
      <c r="E1467" s="2"/>
    </row>
    <row r="1468" spans="5:5" ht="18">
      <c r="E1468" s="2"/>
    </row>
    <row r="1469" spans="5:5" ht="18">
      <c r="E1469" s="2"/>
    </row>
    <row r="1470" spans="5:5" ht="18">
      <c r="E1470" s="2"/>
    </row>
    <row r="1471" spans="5:5" ht="18">
      <c r="E1471" s="2"/>
    </row>
    <row r="1472" spans="5:5" ht="18">
      <c r="E1472" s="2"/>
    </row>
    <row r="1473" spans="5:5" ht="18">
      <c r="E1473" s="2"/>
    </row>
    <row r="1474" spans="5:5" ht="18">
      <c r="E1474" s="2"/>
    </row>
    <row r="1475" spans="5:5" ht="18">
      <c r="E1475" s="2"/>
    </row>
    <row r="1476" spans="5:5" ht="18">
      <c r="E1476" s="2"/>
    </row>
    <row r="1477" spans="5:5" ht="18">
      <c r="E1477" s="2"/>
    </row>
    <row r="1478" spans="5:5" ht="18">
      <c r="E1478" s="2"/>
    </row>
    <row r="1479" spans="5:5" ht="18">
      <c r="E1479" s="2"/>
    </row>
    <row r="1480" spans="5:5" ht="18">
      <c r="E1480" s="2"/>
    </row>
    <row r="1481" spans="5:5" ht="18">
      <c r="E1481" s="2"/>
    </row>
    <row r="1482" spans="5:5" ht="18">
      <c r="E1482" s="2"/>
    </row>
    <row r="1483" spans="5:5" ht="18">
      <c r="E1483" s="2"/>
    </row>
    <row r="1484" spans="5:5" ht="18">
      <c r="E1484" s="2"/>
    </row>
    <row r="1485" spans="5:5" ht="18">
      <c r="E1485" s="2"/>
    </row>
    <row r="1486" spans="5:5" ht="18">
      <c r="E1486" s="2"/>
    </row>
    <row r="1487" spans="5:5" ht="18">
      <c r="E1487" s="2"/>
    </row>
    <row r="1488" spans="5:5" ht="18">
      <c r="E1488" s="2"/>
    </row>
    <row r="1489" spans="5:5" ht="18">
      <c r="E1489" s="2"/>
    </row>
    <row r="1490" spans="5:5" ht="18">
      <c r="E1490" s="2"/>
    </row>
    <row r="1491" spans="5:5" ht="18">
      <c r="E1491" s="2"/>
    </row>
    <row r="1492" spans="5:5" ht="18">
      <c r="E1492" s="2"/>
    </row>
    <row r="1493" spans="5:5" ht="18">
      <c r="E1493" s="2"/>
    </row>
    <row r="1494" spans="5:5" ht="18">
      <c r="E1494" s="2"/>
    </row>
    <row r="1495" spans="5:5" ht="18">
      <c r="E1495" s="2"/>
    </row>
    <row r="1496" spans="5:5" ht="18">
      <c r="E1496" s="2"/>
    </row>
    <row r="1497" spans="5:5" ht="18">
      <c r="E1497" s="2"/>
    </row>
    <row r="1498" spans="5:5" ht="18">
      <c r="E1498" s="2"/>
    </row>
    <row r="1499" spans="5:5" ht="18">
      <c r="E1499" s="2"/>
    </row>
    <row r="1500" spans="5:5" ht="18">
      <c r="E1500" s="2"/>
    </row>
    <row r="1501" spans="5:5" ht="18">
      <c r="E1501" s="2"/>
    </row>
    <row r="1502" spans="5:5" ht="18">
      <c r="E1502" s="2"/>
    </row>
    <row r="1503" spans="5:5" ht="18">
      <c r="E1503" s="2"/>
    </row>
    <row r="1504" spans="5:5" ht="18">
      <c r="E1504" s="2"/>
    </row>
    <row r="1505" spans="5:5" ht="18">
      <c r="E1505" s="2"/>
    </row>
    <row r="1506" spans="5:5" ht="18">
      <c r="E1506" s="2"/>
    </row>
    <row r="1507" spans="5:5" ht="18">
      <c r="E1507" s="2"/>
    </row>
    <row r="1508" spans="5:5" ht="18">
      <c r="E1508" s="2"/>
    </row>
    <row r="1509" spans="5:5" ht="18">
      <c r="E1509" s="2"/>
    </row>
    <row r="1510" spans="5:5" ht="18">
      <c r="E1510" s="2"/>
    </row>
    <row r="1511" spans="5:5" ht="18">
      <c r="E1511" s="2"/>
    </row>
    <row r="1512" spans="5:5" ht="18">
      <c r="E1512" s="2"/>
    </row>
    <row r="1513" spans="5:5" ht="18">
      <c r="E1513" s="2"/>
    </row>
    <row r="1514" spans="5:5" ht="18">
      <c r="E1514" s="2"/>
    </row>
    <row r="1515" spans="5:5" ht="18">
      <c r="E1515" s="2"/>
    </row>
    <row r="1516" spans="5:5" ht="18">
      <c r="E1516" s="2"/>
    </row>
    <row r="1517" spans="5:5" ht="18">
      <c r="E1517" s="2"/>
    </row>
    <row r="1518" spans="5:5" ht="18">
      <c r="E1518" s="2"/>
    </row>
    <row r="1519" spans="5:5" ht="18">
      <c r="E1519" s="2"/>
    </row>
    <row r="1520" spans="5:5" ht="18">
      <c r="E1520" s="2"/>
    </row>
    <row r="1521" spans="5:5" ht="18">
      <c r="E1521" s="2"/>
    </row>
    <row r="1522" spans="5:5" ht="18">
      <c r="E1522" s="2"/>
    </row>
    <row r="1523" spans="5:5" ht="18">
      <c r="E1523" s="2"/>
    </row>
    <row r="1524" spans="5:5" ht="18">
      <c r="E1524" s="2"/>
    </row>
    <row r="1525" spans="5:5" ht="18">
      <c r="E1525" s="2"/>
    </row>
    <row r="1526" spans="5:5" ht="18">
      <c r="E1526" s="2"/>
    </row>
    <row r="1527" spans="5:5" ht="18">
      <c r="E1527" s="2"/>
    </row>
    <row r="1528" spans="5:5" ht="18">
      <c r="E1528" s="2"/>
    </row>
    <row r="1529" spans="5:5" ht="18">
      <c r="E1529" s="2"/>
    </row>
    <row r="1530" spans="5:5" ht="18">
      <c r="E1530" s="2"/>
    </row>
    <row r="1531" spans="5:5" ht="18">
      <c r="E1531" s="2"/>
    </row>
    <row r="1532" spans="5:5" ht="18">
      <c r="E1532" s="2"/>
    </row>
    <row r="1533" spans="5:5" ht="18">
      <c r="E1533" s="2"/>
    </row>
    <row r="1534" spans="5:5" ht="18">
      <c r="E1534" s="2"/>
    </row>
    <row r="1535" spans="5:5" ht="18">
      <c r="E1535" s="2"/>
    </row>
    <row r="1536" spans="5:5" ht="18">
      <c r="E1536" s="2"/>
    </row>
    <row r="1537" spans="5:5" ht="18">
      <c r="E1537" s="2"/>
    </row>
    <row r="1538" spans="5:5" ht="18">
      <c r="E1538" s="2"/>
    </row>
    <row r="1539" spans="5:5" ht="18">
      <c r="E1539" s="2"/>
    </row>
    <row r="1540" spans="5:5" ht="18">
      <c r="E1540" s="2"/>
    </row>
    <row r="1541" spans="5:5" ht="18">
      <c r="E1541" s="2"/>
    </row>
    <row r="1542" spans="5:5" ht="18">
      <c r="E1542" s="2"/>
    </row>
    <row r="1543" spans="5:5" ht="18">
      <c r="E1543" s="2"/>
    </row>
    <row r="1544" spans="5:5" ht="18">
      <c r="E1544" s="2"/>
    </row>
    <row r="1545" spans="5:5" ht="18">
      <c r="E1545" s="2"/>
    </row>
    <row r="1546" spans="5:5" ht="18">
      <c r="E1546" s="2"/>
    </row>
    <row r="1547" spans="5:5" ht="18">
      <c r="E1547" s="2"/>
    </row>
    <row r="1548" spans="5:5" ht="18">
      <c r="E1548" s="2"/>
    </row>
    <row r="1549" spans="5:5" ht="18">
      <c r="E1549" s="2"/>
    </row>
    <row r="1550" spans="5:5" ht="18">
      <c r="E1550" s="2"/>
    </row>
    <row r="1551" spans="5:5" ht="18">
      <c r="E1551" s="2"/>
    </row>
    <row r="1552" spans="5:5" ht="18">
      <c r="E1552" s="2"/>
    </row>
    <row r="1553" spans="5:5" ht="18">
      <c r="E1553" s="2"/>
    </row>
    <row r="1554" spans="5:5" ht="18">
      <c r="E1554" s="2"/>
    </row>
    <row r="1555" spans="5:5" ht="18">
      <c r="E1555" s="2"/>
    </row>
    <row r="1556" spans="5:5" ht="18">
      <c r="E1556" s="2"/>
    </row>
    <row r="1557" spans="5:5" ht="18">
      <c r="E1557" s="2"/>
    </row>
    <row r="1558" spans="5:5" ht="18">
      <c r="E1558" s="2"/>
    </row>
    <row r="1559" spans="5:5" ht="18">
      <c r="E1559" s="2"/>
    </row>
    <row r="1560" spans="5:5" ht="18">
      <c r="E1560" s="2"/>
    </row>
    <row r="1561" spans="5:5" ht="18">
      <c r="E1561" s="2"/>
    </row>
    <row r="1562" spans="5:5" ht="18">
      <c r="E1562" s="2"/>
    </row>
    <row r="1563" spans="5:5" ht="18">
      <c r="E1563" s="2"/>
    </row>
    <row r="1564" spans="5:5" ht="18">
      <c r="E1564" s="2"/>
    </row>
    <row r="1565" spans="5:5" ht="18">
      <c r="E1565" s="2"/>
    </row>
    <row r="1566" spans="5:5" ht="18">
      <c r="E1566" s="2"/>
    </row>
    <row r="1567" spans="5:5" ht="18">
      <c r="E1567" s="2"/>
    </row>
    <row r="1568" spans="5:5" ht="18">
      <c r="E1568" s="2"/>
    </row>
    <row r="1569" spans="5:5" ht="18">
      <c r="E1569" s="2"/>
    </row>
    <row r="1570" spans="5:5" ht="18">
      <c r="E1570" s="2"/>
    </row>
    <row r="1571" spans="5:5" ht="18">
      <c r="E1571" s="2"/>
    </row>
    <row r="1572" spans="5:5" ht="18">
      <c r="E1572" s="2"/>
    </row>
    <row r="1573" spans="5:5" ht="18">
      <c r="E1573" s="2"/>
    </row>
    <row r="1574" spans="5:5" ht="18">
      <c r="E1574" s="2"/>
    </row>
    <row r="1575" spans="5:5" ht="18">
      <c r="E1575" s="2"/>
    </row>
    <row r="1576" spans="5:5" ht="18">
      <c r="E1576" s="2"/>
    </row>
    <row r="1577" spans="5:5" ht="18">
      <c r="E1577" s="2"/>
    </row>
    <row r="1578" spans="5:5" ht="18">
      <c r="E1578" s="2"/>
    </row>
    <row r="1579" spans="5:5" ht="18">
      <c r="E1579" s="2"/>
    </row>
    <row r="1580" spans="5:5" ht="18">
      <c r="E1580" s="2"/>
    </row>
    <row r="1581" spans="5:5" ht="18">
      <c r="E1581" s="2"/>
    </row>
    <row r="1582" spans="5:5" ht="18">
      <c r="E1582" s="2"/>
    </row>
    <row r="1583" spans="5:5" ht="18">
      <c r="E1583" s="2"/>
    </row>
    <row r="1584" spans="5:5" ht="18">
      <c r="E1584" s="2"/>
    </row>
    <row r="1585" spans="5:5" ht="18">
      <c r="E1585" s="2"/>
    </row>
    <row r="1586" spans="5:5" ht="18">
      <c r="E1586" s="2"/>
    </row>
    <row r="1587" spans="5:5" ht="18">
      <c r="E1587" s="2"/>
    </row>
    <row r="1588" spans="5:5" ht="18">
      <c r="E1588" s="2"/>
    </row>
    <row r="1589" spans="5:5" ht="18">
      <c r="E1589" s="2"/>
    </row>
    <row r="1590" spans="5:5" ht="18">
      <c r="E1590" s="2"/>
    </row>
    <row r="1591" spans="5:5" ht="18">
      <c r="E1591" s="2"/>
    </row>
    <row r="1592" spans="5:5" ht="18">
      <c r="E1592" s="2"/>
    </row>
    <row r="1593" spans="5:5" ht="18">
      <c r="E1593" s="2"/>
    </row>
    <row r="1594" spans="5:5" ht="18">
      <c r="E1594" s="2"/>
    </row>
    <row r="1595" spans="5:5" ht="18">
      <c r="E1595" s="2"/>
    </row>
    <row r="1596" spans="5:5" ht="18">
      <c r="E1596" s="2"/>
    </row>
    <row r="1597" spans="5:5" ht="18">
      <c r="E1597" s="2"/>
    </row>
    <row r="1598" spans="5:5" ht="18">
      <c r="E1598" s="2"/>
    </row>
    <row r="1599" spans="5:5" ht="18">
      <c r="E1599" s="2"/>
    </row>
    <row r="1600" spans="5:5" ht="18">
      <c r="E1600" s="2"/>
    </row>
    <row r="1601" spans="5:5" ht="18">
      <c r="E1601" s="2"/>
    </row>
    <row r="1602" spans="5:5" ht="18">
      <c r="E1602" s="2"/>
    </row>
    <row r="1603" spans="5:5" ht="18">
      <c r="E1603" s="2"/>
    </row>
    <row r="1604" spans="5:5" ht="18">
      <c r="E1604" s="2"/>
    </row>
    <row r="1605" spans="5:5" ht="18">
      <c r="E1605" s="2"/>
    </row>
    <row r="1606" spans="5:5" ht="18">
      <c r="E1606" s="2"/>
    </row>
    <row r="1607" spans="5:5" ht="18">
      <c r="E1607" s="2"/>
    </row>
    <row r="1608" spans="5:5" ht="18">
      <c r="E1608" s="2"/>
    </row>
    <row r="1609" spans="5:5" ht="18">
      <c r="E1609" s="2"/>
    </row>
    <row r="1610" spans="5:5" ht="18">
      <c r="E1610" s="2"/>
    </row>
    <row r="1611" spans="5:5" ht="18">
      <c r="E1611" s="2"/>
    </row>
    <row r="1612" spans="5:5" ht="18">
      <c r="E1612" s="2"/>
    </row>
    <row r="1613" spans="5:5" ht="18">
      <c r="E1613" s="2"/>
    </row>
    <row r="1614" spans="5:5" ht="18">
      <c r="E1614" s="2"/>
    </row>
    <row r="1615" spans="5:5" ht="18">
      <c r="E1615" s="2"/>
    </row>
    <row r="1616" spans="5:5" ht="18">
      <c r="E1616" s="2"/>
    </row>
    <row r="1617" spans="5:5" ht="18">
      <c r="E1617" s="2"/>
    </row>
    <row r="1618" spans="5:5" ht="18">
      <c r="E1618" s="2"/>
    </row>
    <row r="1619" spans="5:5" ht="18">
      <c r="E1619" s="2"/>
    </row>
    <row r="1620" spans="5:5" ht="18">
      <c r="E1620" s="2"/>
    </row>
    <row r="1621" spans="5:5" ht="18">
      <c r="E1621" s="2"/>
    </row>
    <row r="1622" spans="5:5" ht="18">
      <c r="E1622" s="2"/>
    </row>
    <row r="1623" spans="5:5" ht="18">
      <c r="E1623" s="2"/>
    </row>
    <row r="1624" spans="5:5" ht="18">
      <c r="E1624" s="2"/>
    </row>
    <row r="1625" spans="5:5" ht="18">
      <c r="E1625" s="2"/>
    </row>
    <row r="1626" spans="5:5" ht="18">
      <c r="E1626" s="2"/>
    </row>
    <row r="1627" spans="5:5" ht="18">
      <c r="E1627" s="2"/>
    </row>
    <row r="1628" spans="5:5" ht="18">
      <c r="E1628" s="2"/>
    </row>
    <row r="1629" spans="5:5" ht="18">
      <c r="E1629" s="2"/>
    </row>
    <row r="1630" spans="5:5" ht="18">
      <c r="E1630" s="2"/>
    </row>
    <row r="1631" spans="5:5" ht="18">
      <c r="E1631" s="2"/>
    </row>
    <row r="1632" spans="5:5" ht="18">
      <c r="E1632" s="2"/>
    </row>
    <row r="1633" spans="5:5" ht="18">
      <c r="E1633" s="2"/>
    </row>
    <row r="1634" spans="5:5" ht="18">
      <c r="E1634" s="2"/>
    </row>
    <row r="1635" spans="5:5" ht="18">
      <c r="E1635" s="2"/>
    </row>
    <row r="1636" spans="5:5" ht="18">
      <c r="E1636" s="2"/>
    </row>
    <row r="1637" spans="5:5" ht="18">
      <c r="E1637" s="2"/>
    </row>
    <row r="1638" spans="5:5" ht="18">
      <c r="E1638" s="2"/>
    </row>
    <row r="1639" spans="5:5" ht="18">
      <c r="E1639" s="2"/>
    </row>
    <row r="1640" spans="5:5" ht="18">
      <c r="E1640" s="2"/>
    </row>
    <row r="1641" spans="5:5" ht="18">
      <c r="E1641" s="2"/>
    </row>
    <row r="1642" spans="5:5" ht="18">
      <c r="E1642" s="2"/>
    </row>
    <row r="1643" spans="5:5" ht="18">
      <c r="E1643" s="2"/>
    </row>
    <row r="1644" spans="5:5" ht="18">
      <c r="E1644" s="2"/>
    </row>
    <row r="1645" spans="5:5" ht="18">
      <c r="E1645" s="2"/>
    </row>
    <row r="1646" spans="5:5" ht="18">
      <c r="E1646" s="2"/>
    </row>
    <row r="1647" spans="5:5" ht="18">
      <c r="E1647" s="2"/>
    </row>
    <row r="1648" spans="5:5" ht="18">
      <c r="E1648" s="2"/>
    </row>
    <row r="1649" spans="5:5" ht="18">
      <c r="E1649" s="2"/>
    </row>
    <row r="1650" spans="5:5" ht="18">
      <c r="E1650" s="2"/>
    </row>
    <row r="1651" spans="5:5" ht="18">
      <c r="E1651" s="2"/>
    </row>
    <row r="1652" spans="5:5" ht="18">
      <c r="E1652" s="2"/>
    </row>
    <row r="1653" spans="5:5" ht="18">
      <c r="E1653" s="2"/>
    </row>
    <row r="1654" spans="5:5" ht="18">
      <c r="E1654" s="2"/>
    </row>
    <row r="1655" spans="5:5" ht="18">
      <c r="E1655" s="2"/>
    </row>
    <row r="1656" spans="5:5" ht="18">
      <c r="E1656" s="2"/>
    </row>
    <row r="1657" spans="5:5" ht="18">
      <c r="E1657" s="2"/>
    </row>
    <row r="1658" spans="5:5" ht="18">
      <c r="E1658" s="2"/>
    </row>
    <row r="1659" spans="5:5" ht="18">
      <c r="E1659" s="2"/>
    </row>
    <row r="1660" spans="5:5" ht="18">
      <c r="E1660" s="2"/>
    </row>
    <row r="1661" spans="5:5" ht="18">
      <c r="E1661" s="2"/>
    </row>
    <row r="1662" spans="5:5" ht="18">
      <c r="E1662" s="2"/>
    </row>
    <row r="1663" spans="5:5" ht="18">
      <c r="E1663" s="2"/>
    </row>
    <row r="1664" spans="5:5" ht="18">
      <c r="E1664" s="2"/>
    </row>
    <row r="1665" spans="5:5" ht="18">
      <c r="E1665" s="2"/>
    </row>
    <row r="1666" spans="5:5" ht="18">
      <c r="E1666" s="2"/>
    </row>
    <row r="1667" spans="5:5" ht="18">
      <c r="E1667" s="2"/>
    </row>
    <row r="1668" spans="5:5" ht="18">
      <c r="E1668" s="2"/>
    </row>
    <row r="1669" spans="5:5" ht="18">
      <c r="E1669" s="2"/>
    </row>
    <row r="1670" spans="5:5" ht="18">
      <c r="E1670" s="2"/>
    </row>
    <row r="1671" spans="5:5" ht="18">
      <c r="E1671" s="2"/>
    </row>
    <row r="1672" spans="5:5" ht="18">
      <c r="E1672" s="2"/>
    </row>
    <row r="1673" spans="5:5" ht="18">
      <c r="E1673" s="2"/>
    </row>
    <row r="1674" spans="5:5" ht="18">
      <c r="E1674" s="2"/>
    </row>
    <row r="1675" spans="5:5" ht="18">
      <c r="E1675" s="2"/>
    </row>
    <row r="1676" spans="5:5" ht="18">
      <c r="E1676" s="2"/>
    </row>
    <row r="1677" spans="5:5" ht="18">
      <c r="E1677" s="2"/>
    </row>
    <row r="1678" spans="5:5" ht="18">
      <c r="E1678" s="2"/>
    </row>
    <row r="1679" spans="5:5" ht="18">
      <c r="E1679" s="2"/>
    </row>
    <row r="1680" spans="5:5" ht="18">
      <c r="E1680" s="2"/>
    </row>
    <row r="1681" spans="5:5" ht="18">
      <c r="E1681" s="2"/>
    </row>
    <row r="1682" spans="5:5" ht="18">
      <c r="E1682" s="2"/>
    </row>
    <row r="1683" spans="5:5" ht="18">
      <c r="E1683" s="2"/>
    </row>
    <row r="1684" spans="5:5" ht="18">
      <c r="E1684" s="2"/>
    </row>
    <row r="1685" spans="5:5" ht="18">
      <c r="E1685" s="2"/>
    </row>
    <row r="1686" spans="5:5" ht="18">
      <c r="E1686" s="2"/>
    </row>
    <row r="1687" spans="5:5" ht="18">
      <c r="E1687" s="2"/>
    </row>
    <row r="1688" spans="5:5" ht="18">
      <c r="E1688" s="2"/>
    </row>
    <row r="1689" spans="5:5" ht="18">
      <c r="E1689" s="2"/>
    </row>
    <row r="1690" spans="5:5" ht="18">
      <c r="E1690" s="2"/>
    </row>
    <row r="1691" spans="5:5" ht="18">
      <c r="E1691" s="2"/>
    </row>
    <row r="1692" spans="5:5" ht="18">
      <c r="E1692" s="2"/>
    </row>
    <row r="1693" spans="5:5" ht="18">
      <c r="E1693" s="2"/>
    </row>
    <row r="1694" spans="5:5" ht="18">
      <c r="E1694" s="2"/>
    </row>
    <row r="1695" spans="5:5" ht="18">
      <c r="E1695" s="2"/>
    </row>
    <row r="1696" spans="5:5" ht="18">
      <c r="E1696" s="2"/>
    </row>
    <row r="1697" spans="5:5" ht="18">
      <c r="E1697" s="2"/>
    </row>
    <row r="1698" spans="5:5" ht="18">
      <c r="E1698" s="2"/>
    </row>
    <row r="1699" spans="5:5" ht="18">
      <c r="E1699" s="2"/>
    </row>
    <row r="1700" spans="5:5" ht="18">
      <c r="E1700" s="2"/>
    </row>
    <row r="1701" spans="5:5" ht="18">
      <c r="E1701" s="2"/>
    </row>
    <row r="1702" spans="5:5" ht="18">
      <c r="E1702" s="2"/>
    </row>
    <row r="1703" spans="5:5" ht="18">
      <c r="E1703" s="2"/>
    </row>
    <row r="1704" spans="5:5" ht="18">
      <c r="E1704" s="2"/>
    </row>
    <row r="1705" spans="5:5" ht="18">
      <c r="E1705" s="2"/>
    </row>
    <row r="1706" spans="5:5" ht="18">
      <c r="E1706" s="2"/>
    </row>
    <row r="1707" spans="5:5" ht="18">
      <c r="E1707" s="2"/>
    </row>
    <row r="1708" spans="5:5" ht="18">
      <c r="E1708" s="2"/>
    </row>
    <row r="1709" spans="5:5" ht="18">
      <c r="E1709" s="2"/>
    </row>
    <row r="1710" spans="5:5" ht="18">
      <c r="E1710" s="2"/>
    </row>
    <row r="1711" spans="5:5" ht="18">
      <c r="E1711" s="2"/>
    </row>
    <row r="1712" spans="5:5" ht="18">
      <c r="E1712" s="2"/>
    </row>
    <row r="1713" spans="5:5" ht="18">
      <c r="E1713" s="2"/>
    </row>
    <row r="1714" spans="5:5" ht="18">
      <c r="E1714" s="2"/>
    </row>
    <row r="1715" spans="5:5" ht="18">
      <c r="E1715" s="2"/>
    </row>
    <row r="1716" spans="5:5" ht="18">
      <c r="E1716" s="2"/>
    </row>
    <row r="1717" spans="5:5" ht="18">
      <c r="E1717" s="2"/>
    </row>
    <row r="1718" spans="5:5" ht="18">
      <c r="E1718" s="2"/>
    </row>
    <row r="1719" spans="5:5" ht="18">
      <c r="E1719" s="2"/>
    </row>
    <row r="1720" spans="5:5" ht="18">
      <c r="E1720" s="2"/>
    </row>
    <row r="1721" spans="5:5" ht="18">
      <c r="E1721" s="2"/>
    </row>
    <row r="1722" spans="5:5" ht="18">
      <c r="E1722" s="2"/>
    </row>
    <row r="1723" spans="5:5" ht="18">
      <c r="E1723" s="2"/>
    </row>
    <row r="1724" spans="5:5" ht="18">
      <c r="E1724" s="2"/>
    </row>
    <row r="1725" spans="5:5" ht="18">
      <c r="E1725" s="2"/>
    </row>
    <row r="1726" spans="5:5" ht="18">
      <c r="E1726" s="2"/>
    </row>
    <row r="1727" spans="5:5" ht="18">
      <c r="E1727" s="2"/>
    </row>
    <row r="1728" spans="5:5" ht="18">
      <c r="E1728" s="2"/>
    </row>
    <row r="1729" spans="5:5" ht="18">
      <c r="E1729" s="2"/>
    </row>
    <row r="1730" spans="5:5" ht="18">
      <c r="E1730" s="2"/>
    </row>
    <row r="1731" spans="5:5" ht="18">
      <c r="E1731" s="2"/>
    </row>
    <row r="1732" spans="5:5" ht="18">
      <c r="E1732" s="2"/>
    </row>
    <row r="1733" spans="5:5" ht="18">
      <c r="E1733" s="2"/>
    </row>
    <row r="1734" spans="5:5" ht="18">
      <c r="E1734" s="2"/>
    </row>
    <row r="1735" spans="5:5" ht="18">
      <c r="E1735" s="2"/>
    </row>
    <row r="1736" spans="5:5" ht="18">
      <c r="E1736" s="2"/>
    </row>
    <row r="1737" spans="5:5" ht="18">
      <c r="E1737" s="2"/>
    </row>
    <row r="1738" spans="5:5" ht="18">
      <c r="E1738" s="2"/>
    </row>
    <row r="1739" spans="5:5" ht="18">
      <c r="E1739" s="2"/>
    </row>
    <row r="1740" spans="5:5" ht="18">
      <c r="E1740" s="2"/>
    </row>
    <row r="1741" spans="5:5" ht="18">
      <c r="E1741" s="2"/>
    </row>
    <row r="1742" spans="5:5" ht="18">
      <c r="E1742" s="2"/>
    </row>
    <row r="1743" spans="5:5" ht="18">
      <c r="E1743" s="2"/>
    </row>
    <row r="1744" spans="5:5" ht="18">
      <c r="E1744" s="2"/>
    </row>
    <row r="1745" spans="5:5" ht="18">
      <c r="E1745" s="2"/>
    </row>
    <row r="1746" spans="5:5" ht="18">
      <c r="E1746" s="2"/>
    </row>
    <row r="1747" spans="5:5" ht="18">
      <c r="E1747" s="2"/>
    </row>
    <row r="1748" spans="5:5" ht="18">
      <c r="E1748" s="2"/>
    </row>
    <row r="1749" spans="5:5" ht="18">
      <c r="E1749" s="2"/>
    </row>
    <row r="1750" spans="5:5" ht="18">
      <c r="E1750" s="2"/>
    </row>
    <row r="1751" spans="5:5" ht="18">
      <c r="E1751" s="2"/>
    </row>
    <row r="1752" spans="5:5" ht="18">
      <c r="E1752" s="2"/>
    </row>
    <row r="1753" spans="5:5" ht="18">
      <c r="E1753" s="2"/>
    </row>
    <row r="1754" spans="5:5" ht="18">
      <c r="E1754" s="2"/>
    </row>
    <row r="1755" spans="5:5" ht="18">
      <c r="E1755" s="2"/>
    </row>
    <row r="1756" spans="5:5" ht="18">
      <c r="E1756" s="2"/>
    </row>
    <row r="1757" spans="5:5" ht="18">
      <c r="E1757" s="2"/>
    </row>
    <row r="1758" spans="5:5" ht="18">
      <c r="E1758" s="2"/>
    </row>
    <row r="1759" spans="5:5" ht="18">
      <c r="E1759" s="2"/>
    </row>
    <row r="1760" spans="5:5" ht="18">
      <c r="E1760" s="2"/>
    </row>
    <row r="1761" spans="5:5" ht="18">
      <c r="E1761" s="2"/>
    </row>
    <row r="1762" spans="5:5" ht="18">
      <c r="E1762" s="2"/>
    </row>
    <row r="1763" spans="5:5" ht="18">
      <c r="E1763" s="2"/>
    </row>
    <row r="1764" spans="5:5" ht="18">
      <c r="E1764" s="2"/>
    </row>
    <row r="1765" spans="5:5" ht="18">
      <c r="E1765" s="2"/>
    </row>
    <row r="1766" spans="5:5" ht="18">
      <c r="E1766" s="2"/>
    </row>
    <row r="1767" spans="5:5" ht="18">
      <c r="E1767" s="2"/>
    </row>
    <row r="1768" spans="5:5" ht="18">
      <c r="E1768" s="2"/>
    </row>
    <row r="1769" spans="5:5" ht="18">
      <c r="E1769" s="2"/>
    </row>
    <row r="1770" spans="5:5" ht="18">
      <c r="E1770" s="2"/>
    </row>
    <row r="1771" spans="5:5" ht="18">
      <c r="E1771" s="2"/>
    </row>
    <row r="1772" spans="5:5" ht="18">
      <c r="E1772" s="2"/>
    </row>
    <row r="1773" spans="5:5" ht="18">
      <c r="E1773" s="2"/>
    </row>
    <row r="1774" spans="5:5" ht="18">
      <c r="E1774" s="2"/>
    </row>
    <row r="1775" spans="5:5" ht="18">
      <c r="E1775" s="2"/>
    </row>
    <row r="1776" spans="5:5" ht="18">
      <c r="E1776" s="2"/>
    </row>
    <row r="1777" spans="5:5" ht="18">
      <c r="E1777" s="2"/>
    </row>
    <row r="1778" spans="5:5" ht="18">
      <c r="E1778" s="2"/>
    </row>
    <row r="1779" spans="5:5" ht="18">
      <c r="E1779" s="2"/>
    </row>
    <row r="1780" spans="5:5" ht="18">
      <c r="E1780" s="2"/>
    </row>
    <row r="1781" spans="5:5" ht="18">
      <c r="E1781" s="2"/>
    </row>
    <row r="1782" spans="5:5" ht="18">
      <c r="E1782" s="2"/>
    </row>
    <row r="1783" spans="5:5" ht="18">
      <c r="E1783" s="2"/>
    </row>
    <row r="1784" spans="5:5" ht="18">
      <c r="E1784" s="2"/>
    </row>
    <row r="1785" spans="5:5" ht="18">
      <c r="E1785" s="2"/>
    </row>
    <row r="1786" spans="5:5" ht="18">
      <c r="E1786" s="2"/>
    </row>
    <row r="1787" spans="5:5" ht="18">
      <c r="E1787" s="2"/>
    </row>
    <row r="1788" spans="5:5" ht="18">
      <c r="E1788" s="2"/>
    </row>
    <row r="1789" spans="5:5" ht="18">
      <c r="E1789" s="2"/>
    </row>
    <row r="1790" spans="5:5" ht="18">
      <c r="E1790" s="2"/>
    </row>
    <row r="1791" spans="5:5" ht="18">
      <c r="E1791" s="2"/>
    </row>
    <row r="1792" spans="5:5" ht="18">
      <c r="E1792" s="2"/>
    </row>
    <row r="1793" spans="5:5" ht="18">
      <c r="E1793" s="2"/>
    </row>
    <row r="1794" spans="5:5" ht="18">
      <c r="E1794" s="2"/>
    </row>
    <row r="1795" spans="5:5" ht="18">
      <c r="E1795" s="2"/>
    </row>
    <row r="1796" spans="5:5" ht="18">
      <c r="E1796" s="2"/>
    </row>
    <row r="1797" spans="5:5" ht="18">
      <c r="E1797" s="2"/>
    </row>
    <row r="1798" spans="5:5" ht="18">
      <c r="E1798" s="2"/>
    </row>
    <row r="1799" spans="5:5" ht="18">
      <c r="E1799" s="2"/>
    </row>
    <row r="1800" spans="5:5" ht="18">
      <c r="E1800" s="2"/>
    </row>
    <row r="1801" spans="5:5" ht="18">
      <c r="E1801" s="2"/>
    </row>
    <row r="1802" spans="5:5" ht="18">
      <c r="E1802" s="2"/>
    </row>
    <row r="1803" spans="5:5" ht="18">
      <c r="E1803" s="2"/>
    </row>
    <row r="1804" spans="5:5" ht="18">
      <c r="E1804" s="2"/>
    </row>
    <row r="1805" spans="5:5" ht="18">
      <c r="E1805" s="2"/>
    </row>
    <row r="1806" spans="5:5" ht="18">
      <c r="E1806" s="2"/>
    </row>
    <row r="1807" spans="5:5" ht="18">
      <c r="E1807" s="2"/>
    </row>
    <row r="1808" spans="5:5" ht="18">
      <c r="E1808" s="2"/>
    </row>
    <row r="1809" spans="5:5" ht="18">
      <c r="E1809" s="2"/>
    </row>
    <row r="1810" spans="5:5" ht="18">
      <c r="E1810" s="2"/>
    </row>
    <row r="1811" spans="5:5" ht="18">
      <c r="E1811" s="2"/>
    </row>
    <row r="1812" spans="5:5" ht="18">
      <c r="E1812" s="2"/>
    </row>
    <row r="1813" spans="5:5" ht="18">
      <c r="E1813" s="2"/>
    </row>
    <row r="1814" spans="5:5" ht="18">
      <c r="E1814" s="2"/>
    </row>
    <row r="1815" spans="5:5" ht="18">
      <c r="E1815" s="2"/>
    </row>
    <row r="1816" spans="5:5" ht="18">
      <c r="E1816" s="2"/>
    </row>
    <row r="1817" spans="5:5" ht="18">
      <c r="E1817" s="2"/>
    </row>
    <row r="1818" spans="5:5" ht="18">
      <c r="E1818" s="2"/>
    </row>
    <row r="1819" spans="5:5" ht="18">
      <c r="E1819" s="2"/>
    </row>
    <row r="1820" spans="5:5" ht="18">
      <c r="E1820" s="2"/>
    </row>
    <row r="1821" spans="5:5" ht="18">
      <c r="E1821" s="2"/>
    </row>
    <row r="1822" spans="5:5" ht="18">
      <c r="E1822" s="2"/>
    </row>
    <row r="1823" spans="5:5" ht="18">
      <c r="E1823" s="2"/>
    </row>
    <row r="1824" spans="5:5" ht="18">
      <c r="E1824" s="2"/>
    </row>
    <row r="1825" spans="5:5" ht="18">
      <c r="E1825" s="2"/>
    </row>
    <row r="1826" spans="5:5" ht="18">
      <c r="E1826" s="2"/>
    </row>
    <row r="1827" spans="5:5" ht="18">
      <c r="E1827" s="2"/>
    </row>
    <row r="1828" spans="5:5" ht="18">
      <c r="E1828" s="2"/>
    </row>
    <row r="1829" spans="5:5" ht="18">
      <c r="E1829" s="2"/>
    </row>
    <row r="1830" spans="5:5" ht="18">
      <c r="E1830" s="2"/>
    </row>
    <row r="1831" spans="5:5" ht="18">
      <c r="E1831" s="2"/>
    </row>
    <row r="1832" spans="5:5" ht="18">
      <c r="E1832" s="2"/>
    </row>
    <row r="1833" spans="5:5" ht="18">
      <c r="E1833" s="2"/>
    </row>
    <row r="1834" spans="5:5" ht="18">
      <c r="E1834" s="2"/>
    </row>
    <row r="1835" spans="5:5" ht="18">
      <c r="E1835" s="2"/>
    </row>
    <row r="1836" spans="5:5" ht="18">
      <c r="E1836" s="2"/>
    </row>
    <row r="1837" spans="5:5" ht="18">
      <c r="E1837" s="2"/>
    </row>
    <row r="1838" spans="5:5" ht="18">
      <c r="E1838" s="2"/>
    </row>
    <row r="1839" spans="5:5" ht="18">
      <c r="E1839" s="2"/>
    </row>
    <row r="1840" spans="5:5" ht="18">
      <c r="E1840" s="2"/>
    </row>
    <row r="1841" spans="5:5" ht="18">
      <c r="E1841" s="2"/>
    </row>
    <row r="1842" spans="5:5" ht="18">
      <c r="E1842" s="2"/>
    </row>
    <row r="1843" spans="5:5" ht="18">
      <c r="E1843" s="2"/>
    </row>
    <row r="1844" spans="5:5" ht="18">
      <c r="E1844" s="2"/>
    </row>
    <row r="1845" spans="5:5" ht="18">
      <c r="E1845" s="2"/>
    </row>
    <row r="1846" spans="5:5" ht="18">
      <c r="E1846" s="2"/>
    </row>
    <row r="1847" spans="5:5" ht="18">
      <c r="E1847" s="2"/>
    </row>
    <row r="1848" spans="5:5" ht="18">
      <c r="E1848" s="2"/>
    </row>
    <row r="1849" spans="5:5" ht="18">
      <c r="E1849" s="2"/>
    </row>
    <row r="1850" spans="5:5" ht="18">
      <c r="E1850" s="2"/>
    </row>
    <row r="1851" spans="5:5" ht="18">
      <c r="E1851" s="2"/>
    </row>
    <row r="1852" spans="5:5" ht="18">
      <c r="E1852" s="2"/>
    </row>
    <row r="1853" spans="5:5" ht="18">
      <c r="E1853" s="2"/>
    </row>
    <row r="1854" spans="5:5" ht="18">
      <c r="E1854" s="2"/>
    </row>
    <row r="1855" spans="5:5" ht="18">
      <c r="E1855" s="2"/>
    </row>
    <row r="1856" spans="5:5" ht="18">
      <c r="E1856" s="2"/>
    </row>
    <row r="1857" spans="5:5" ht="18">
      <c r="E1857" s="2"/>
    </row>
    <row r="1858" spans="5:5" ht="18">
      <c r="E1858" s="2"/>
    </row>
    <row r="1859" spans="5:5" ht="18">
      <c r="E1859" s="2"/>
    </row>
    <row r="1860" spans="5:5" ht="18">
      <c r="E1860" s="2"/>
    </row>
    <row r="1861" spans="5:5" ht="18">
      <c r="E1861" s="2"/>
    </row>
    <row r="1862" spans="5:5" ht="18">
      <c r="E1862" s="2"/>
    </row>
    <row r="1863" spans="5:5" ht="18">
      <c r="E1863" s="2"/>
    </row>
    <row r="1864" spans="5:5" ht="18">
      <c r="E1864" s="2"/>
    </row>
    <row r="1865" spans="5:5" ht="18">
      <c r="E1865" s="2"/>
    </row>
    <row r="1866" spans="5:5" ht="18">
      <c r="E1866" s="2"/>
    </row>
    <row r="1867" spans="5:5" ht="18">
      <c r="E1867" s="2"/>
    </row>
    <row r="1868" spans="5:5" ht="18">
      <c r="E1868" s="2"/>
    </row>
    <row r="1869" spans="5:5" ht="18">
      <c r="E1869" s="2"/>
    </row>
    <row r="1870" spans="5:5" ht="18">
      <c r="E1870" s="2"/>
    </row>
    <row r="1871" spans="5:5" ht="18">
      <c r="E1871" s="2"/>
    </row>
    <row r="1872" spans="5:5" ht="18">
      <c r="E1872" s="2"/>
    </row>
    <row r="1873" spans="5:5" ht="18">
      <c r="E1873" s="2"/>
    </row>
    <row r="1874" spans="5:5" ht="18">
      <c r="E1874" s="2"/>
    </row>
    <row r="1875" spans="5:5" ht="18">
      <c r="E1875" s="2"/>
    </row>
    <row r="1876" spans="5:5" ht="18">
      <c r="E1876" s="2"/>
    </row>
    <row r="1877" spans="5:5" ht="18">
      <c r="E1877" s="2"/>
    </row>
    <row r="1878" spans="5:5" ht="18">
      <c r="E1878" s="2"/>
    </row>
    <row r="1879" spans="5:5" ht="18">
      <c r="E1879" s="2"/>
    </row>
    <row r="1880" spans="5:5" ht="18">
      <c r="E1880" s="2"/>
    </row>
    <row r="1881" spans="5:5" ht="18">
      <c r="E1881" s="2"/>
    </row>
    <row r="1882" spans="5:5" ht="18">
      <c r="E1882" s="2"/>
    </row>
    <row r="1883" spans="5:5" ht="18">
      <c r="E1883" s="2"/>
    </row>
    <row r="1884" spans="5:5" ht="18">
      <c r="E1884" s="2"/>
    </row>
  </sheetData>
  <mergeCells count="15">
    <mergeCell ref="A8:A9"/>
    <mergeCell ref="P6:T6"/>
    <mergeCell ref="D8:D9"/>
    <mergeCell ref="E8:E9"/>
    <mergeCell ref="T8:T9"/>
    <mergeCell ref="F8:F9"/>
    <mergeCell ref="I8:S8"/>
    <mergeCell ref="G8:G9"/>
    <mergeCell ref="V8:V9"/>
    <mergeCell ref="U8:U9"/>
    <mergeCell ref="U6:Y6"/>
    <mergeCell ref="W8:W9"/>
    <mergeCell ref="B5:L5"/>
    <mergeCell ref="B6:L6"/>
    <mergeCell ref="B7:L7"/>
  </mergeCells>
  <phoneticPr fontId="0" type="noConversion"/>
  <pageMargins left="0.15748031496062992" right="0" top="0.15748031496062992" bottom="0.15748031496062992" header="0.15748031496062992" footer="0.15748031496062992"/>
  <pageSetup paperSize="9" scale="47" fitToHeight="17" orientation="landscape" r:id="rId1"/>
  <headerFooter alignWithMargins="0"/>
  <rowBreaks count="1" manualBreakCount="1">
    <brk id="137" max="2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Бюджет розвитку</vt:lpstr>
      <vt:lpstr>Лист1</vt:lpstr>
      <vt:lpstr>'Бюджет розвитку'!Заголовки_для_печати</vt:lpstr>
      <vt:lpstr>'Бюджет розвитку'!Область_печати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Reanimator Me User</dc:creator>
  <cp:lastModifiedBy>Finvid8</cp:lastModifiedBy>
  <cp:lastPrinted>2023-07-03T07:49:35Z</cp:lastPrinted>
  <dcterms:created xsi:type="dcterms:W3CDTF">2007-12-12T12:24:37Z</dcterms:created>
  <dcterms:modified xsi:type="dcterms:W3CDTF">2023-07-04T08:46:17Z</dcterms:modified>
</cp:coreProperties>
</file>