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75" tabRatio="895" activeTab="0"/>
  </bookViews>
  <sheets>
    <sheet name="01.04.2023" sheetId="1" r:id="rId1"/>
  </sheets>
  <definedNames>
    <definedName name="_xlnm.Print_Area" localSheetId="0">'01.04.2023'!$A$1:$J$140</definedName>
  </definedNames>
  <calcPr fullCalcOnLoad="1"/>
</workbook>
</file>

<file path=xl/sharedStrings.xml><?xml version="1.0" encoding="utf-8"?>
<sst xmlns="http://schemas.openxmlformats.org/spreadsheetml/2006/main" count="211" uniqueCount="172">
  <si>
    <t>0210180</t>
  </si>
  <si>
    <t>0212111</t>
  </si>
  <si>
    <t>0212143</t>
  </si>
  <si>
    <t>0212152</t>
  </si>
  <si>
    <t>0213242</t>
  </si>
  <si>
    <t>0213112</t>
  </si>
  <si>
    <t>0213121</t>
  </si>
  <si>
    <t>0213122</t>
  </si>
  <si>
    <t>0213131</t>
  </si>
  <si>
    <t>0217640</t>
  </si>
  <si>
    <t>0218110</t>
  </si>
  <si>
    <t>0810160</t>
  </si>
  <si>
    <t>0810180</t>
  </si>
  <si>
    <t>0813180</t>
  </si>
  <si>
    <t>0813192</t>
  </si>
  <si>
    <t>0813242</t>
  </si>
  <si>
    <t>1010180</t>
  </si>
  <si>
    <t>1014082</t>
  </si>
  <si>
    <t>1115011</t>
  </si>
  <si>
    <t>1115012</t>
  </si>
  <si>
    <t>1115032</t>
  </si>
  <si>
    <t>1210180</t>
  </si>
  <si>
    <t>1216011</t>
  </si>
  <si>
    <t>1216013</t>
  </si>
  <si>
    <t>1216030</t>
  </si>
  <si>
    <t>1217350</t>
  </si>
  <si>
    <t>1217670</t>
  </si>
  <si>
    <t>1218110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</si>
  <si>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</si>
  <si>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</si>
  <si>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02</t>
  </si>
  <si>
    <t>11</t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</si>
  <si>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</si>
  <si>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</si>
  <si>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</si>
  <si>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</si>
  <si>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</si>
  <si>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</si>
  <si>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</si>
  <si>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</si>
  <si>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</si>
  <si>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</si>
  <si>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</si>
  <si>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</si>
  <si>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</si>
  <si>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</si>
  <si>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0212142</t>
  </si>
  <si>
    <t>0216082</t>
  </si>
  <si>
    <t>всього</t>
  </si>
  <si>
    <t>0813210</t>
  </si>
  <si>
    <t>1213210</t>
  </si>
  <si>
    <t>0813104</t>
  </si>
  <si>
    <t>1014030</t>
  </si>
  <si>
    <t>1014040</t>
  </si>
  <si>
    <t>3718600</t>
  </si>
  <si>
    <t>0217350</t>
  </si>
  <si>
    <t>3110180</t>
  </si>
  <si>
    <t>3117130</t>
  </si>
  <si>
    <t>3117660</t>
  </si>
  <si>
    <t>3117650</t>
  </si>
  <si>
    <t>0212030</t>
  </si>
  <si>
    <t>0212100</t>
  </si>
  <si>
    <t>0217322</t>
  </si>
  <si>
    <t>0217520</t>
  </si>
  <si>
    <t>0617520</t>
  </si>
  <si>
    <t>0817520</t>
  </si>
  <si>
    <t>1017520</t>
  </si>
  <si>
    <t>1117520</t>
  </si>
  <si>
    <t>1217520</t>
  </si>
  <si>
    <t>3117520</t>
  </si>
  <si>
    <t>3717520</t>
  </si>
  <si>
    <t>0218220</t>
  </si>
  <si>
    <t>0213133</t>
  </si>
  <si>
    <t>1217640</t>
  </si>
  <si>
    <t>1115061</t>
  </si>
  <si>
    <t>1014060</t>
  </si>
  <si>
    <t>1217693</t>
  </si>
  <si>
    <t>про  обяг  фінансування  місцевих/регіональних програм</t>
  </si>
  <si>
    <t>0217670</t>
  </si>
  <si>
    <t>ВСЬОГО</t>
  </si>
  <si>
    <t>№ п/п</t>
  </si>
  <si>
    <t>10</t>
  </si>
  <si>
    <t xml:space="preserve">Відсоток виконання 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</si>
  <si>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</si>
  <si>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>0218210</t>
  </si>
  <si>
    <t>Людмила ПИСАРЕНКО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</si>
  <si>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</si>
  <si>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</si>
  <si>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</si>
  <si>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</si>
  <si>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</si>
  <si>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</si>
  <si>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</si>
  <si>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</si>
  <si>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1011080</t>
  </si>
  <si>
    <t>0611142</t>
  </si>
  <si>
    <t>0210160</t>
  </si>
  <si>
    <t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2021-2023 роки</t>
  </si>
  <si>
    <t>Касові видатки ЗАГАЛЬНИЙ ФОНД</t>
  </si>
  <si>
    <t>Касові видатки СПЕЦІАЛЬНИЙ ФОНД</t>
  </si>
  <si>
    <t>Міська програма захисту прав дітей Ніжинської територіальної громади «Дитинство»  на період 2022-2026рр.</t>
  </si>
  <si>
    <t>0213123</t>
  </si>
  <si>
    <t>Міська програма  розвитку та функціонування української мови   «Сильна мова – успішна держава» на 2022-2026 роки</t>
  </si>
  <si>
    <t>Програма розвитку туризму на 2022-2024 рр.</t>
  </si>
  <si>
    <t>Міська цільова Програма енергозбереження та енергоефективності на 2022-2023 роки
КП «Ніжинське управління водопровідно-каналізаційного господарства»</t>
  </si>
  <si>
    <t>Міська цільова програма «Молодь Ніжинської міської  територіальної громади» на 2021-2023 рр.</t>
  </si>
  <si>
    <t xml:space="preserve">Міська цільова Програма національно-патріотичного виховання на 2021-2025 роки  </t>
  </si>
  <si>
    <t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2021-2023 роки</t>
  </si>
  <si>
    <t>0218240</t>
  </si>
  <si>
    <t>1218240</t>
  </si>
  <si>
    <t>3719770</t>
  </si>
  <si>
    <t>Програма матеріально-технічного забезпечення військових частин для виконання оборонних заходів на 2022-2023 роки</t>
  </si>
  <si>
    <t>Ніжинської  теритріальної громади за  2023р.</t>
  </si>
  <si>
    <t>Назва програми, що  фінансується з місцевих бюджетів у 2023році</t>
  </si>
  <si>
    <t>Обсяг фінансування (затверджено  із змінами) на 2023рік</t>
  </si>
  <si>
    <t xml:space="preserve">Касові видатки станом на 01.04.23р. 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</si>
  <si>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 на  2023 рік</t>
  </si>
  <si>
    <t xml:space="preserve">Міська цільова програма з виконання власних повноважень Ніжинської міської ради на 2023рік </t>
  </si>
  <si>
    <t>Програма юридичного обслуговування Ніжинської міської ради та виконавчого комітету Ніжинської міської ради на 2023рік</t>
  </si>
  <si>
    <t>Програма розвитку інвестиційної діяльності в Ніжинській міській  територіальній громаді на 2023рік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</si>
  <si>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2023рік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</si>
  <si>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2023рік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</si>
  <si>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2023рік</t>
  </si>
  <si>
    <t xml:space="preserve">Комплексна програма підтримки сім’ї, гендерної  рівності  та протидії  торгівлі  людьми на 2023рік </t>
  </si>
  <si>
    <t>Міська  цільова програма «Турбота» на 2023р.</t>
  </si>
  <si>
    <t>Програма запобігання та протидії домашньому насильству на 2023-2024 роки</t>
  </si>
  <si>
    <t>Міська програма утримання та забезпечення  діяльності КЗ Ніжинський міський молодіжний центр  Ніжинської  міської  ради  на 2023 рік</t>
  </si>
  <si>
    <t xml:space="preserve">Міська цільова Програма "Розробка схем та проектних рішень масового застосування та детального планування на 2023р." </t>
  </si>
  <si>
    <t>Програма  інформатизації  діяльності  виконавчого комітету Ніжинської міської ради Чернігівської області на 2023 рік</t>
  </si>
  <si>
    <t>Програма забезпечення діяльності комунального підприємства “Муніципальна служба правопорядку - ВАРТА” Ніжинської міської ради Чернігівської області на 2023рік</t>
  </si>
  <si>
    <t>Програма допризовної підготовки, мобілізаційних заходів  Ніжинської міської територіальної  громади на 2023рік</t>
  </si>
  <si>
    <t xml:space="preserve">Комплексна програма заходів та робіт з територіальної оборони Ніжинської міської територіальної громади на 2023 рік </t>
  </si>
  <si>
    <t xml:space="preserve">Програма  «Соціальний  захист  учнів закладів загальної середньої освіти Ніжинської міської територіальної громади  шляхом організації гарячого харчування у 2023році» </t>
  </si>
  <si>
    <t xml:space="preserve"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 у 2023 році </t>
  </si>
  <si>
    <t>Програма громадських оплачуваних робіт Ніжинської територіальної громади на 2023рік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</si>
  <si>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2023рік  </t>
  </si>
  <si>
    <t xml:space="preserve">Міська цільова програма з надання пільг на оплату житлово-комунальних та інших послуг на 2023 рік </t>
  </si>
  <si>
    <t xml:space="preserve">Програма підтримки громадських  організацій, що здійснюють діяльність на  території Ніжинської міської територіальної громади  на 2023 рік </t>
  </si>
  <si>
    <t>Програма забезпечення житлом учасників антитерористичної операції, операції Об’єднаних  сил та членів їх сімей у Ніжинській міській територіальній громаді на 2023 рік</t>
  </si>
  <si>
    <t>Програма  інформатизації  діяльності  управління соціального захисту населення Ніжинської міської ради Чернігівської області на 2023 рік</t>
  </si>
  <si>
    <t>Програма розвитку культури, мистецтва і  охорони культурної спадщини  на  2023 рік</t>
  </si>
  <si>
    <t>Програма  інформатизації  діяльності   управління культури і туризму   Ніжинської міської ради  Чернігівської області на 2023 рік</t>
  </si>
  <si>
    <t>Програма  інформатизації  діяльності  відділу з питань фізичної культури та спорту Ніжинської міської ради на 2023 рік</t>
  </si>
  <si>
    <t xml:space="preserve">Програма забезпечення пожежної безпеки Ніжинської міської територіальної громади на 2023 рік </t>
  </si>
  <si>
    <t>Програма розвитку цивільного захисту Ніжинської  міської територіальної громади на 2023 рік</t>
  </si>
  <si>
    <t>Міська цільова Програма  «Юридичного обслуговування управління житлово-комунального господарства та будівництва Ніжинської міської ради  на 2023рік»</t>
  </si>
  <si>
    <t xml:space="preserve">Міська цільова програма «Розвитку комунального підприємства «Ніжинське управління водопровідно-каналізаційного господарства» на 2023рік» </t>
  </si>
  <si>
    <t>Міська цільова Програма «Розвитку та фінансової підтримки комунальних підприємств Ніжинської міської  територіальної громади на 2023рік»</t>
  </si>
  <si>
    <t>Міська цільова програма «Реконструкція, розвиток  та  утримання  кладовищ Ніжинської міської територіальної громади на 2023р.»</t>
  </si>
  <si>
    <t xml:space="preserve"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2023рік»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</si>
  <si>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2023рік» </t>
  </si>
  <si>
    <t xml:space="preserve">Міська цільова програма  «Забезпечення функціонування громадських вбиралень на 2023р.» </t>
  </si>
  <si>
    <t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2023 рік</t>
  </si>
  <si>
    <t xml:space="preserve">Міська цільова програма «Охорона навколишнього природного середовища Ніжинської міської територіальної громади на період 2023р.» 
</t>
  </si>
  <si>
    <t xml:space="preserve">Програма юридичного  обслуговування  управління комунального майна  та земельних відносин Ніжинської міської  ради Чернігівської  області на 2023рік» </t>
  </si>
  <si>
    <t>Програма з управління комунальним майном Ніжинської міської територіальної громади на 2023рік</t>
  </si>
  <si>
    <t xml:space="preserve">Міська програма реалізації повноважень міської ради у галузі земельних відносин на 2023рік  </t>
  </si>
  <si>
    <t>Програма  інформатизації  діяльності   управління комунального майна та земельних відносин   Ніжинської міської ради  Чернігівської області на 2023рік</t>
  </si>
  <si>
    <t>Програма  інформатизації  діяльності  фінансового управління  Ніжинської міської ради Чернігівської  області  на 2023 рік</t>
  </si>
  <si>
    <t xml:space="preserve">Програма розвитку фізичної культури та спорту відділу з питань фізичної культури та спорту Ніжинської міської ради на 2023рік </t>
  </si>
  <si>
    <t xml:space="preserve">Міська програма забезпечення службовим житлом лікарів комунальних медичних закладів Ніжинської міської територіальної громади Чернігівської області на 2022-2024роки </t>
  </si>
  <si>
    <t>Комплексна програма енергоефективності бюджетної, комунальної, та житлової сфер Ніжинської територіальної громади на 2022-2024 роки</t>
  </si>
  <si>
    <t xml:space="preserve">Програма   профілактики правопорушень   «Правопорядок» на 2023рік </t>
  </si>
  <si>
    <t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частини м. Ніжина на 2023 рік</t>
  </si>
  <si>
    <t xml:space="preserve">Міська цільова Програма фінансової підтримки комунального некомерційного підприємства «Ніжинська центральна районна лікарня»
Ніжинської міської ради Чернігівської області на 2023рік  </t>
  </si>
  <si>
    <t>Програма фінансової підтримки територіального сервісного центру №7443 РСЦ ГСЦ МВС в Чернігівській області на 2023 рік</t>
  </si>
  <si>
    <t>Програма  інформатизації  діяльності  Управління освіти Ніжинської міської ради Чернігівської області на 2023 рік</t>
  </si>
  <si>
    <t>Програма  управління  боргом бюджету Ніжинської міської територіальної громади на 2019-2023 роки</t>
  </si>
  <si>
    <t>Начальник фінансового управління</t>
  </si>
  <si>
    <t>Вик. Алла АРТЕМЕНКО, Наталія КОЛЕСНИК</t>
  </si>
  <si>
    <t>04631   7-17-49, 7-15-11</t>
  </si>
  <si>
    <r>
      <rPr>
        <b/>
        <sz val="14"/>
        <color indexed="10"/>
        <rFont val="Times New Roman"/>
        <family val="1"/>
      </rPr>
      <t>Заміна</t>
    </r>
    <r>
      <rPr>
        <b/>
        <sz val="14"/>
        <rFont val="Times New Roman"/>
        <family val="1"/>
      </rPr>
      <t xml:space="preserve">                                              ІНФОРМАЦІЯ</t>
    </r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</si>
</sst>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р_._-;\-* #,##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"/>
    <numFmt numFmtId="194" formatCode="#,##0_ ;\-#,##0\ "/>
    <numFmt numFmtId="195" formatCode="#,##0.00_ ;\-#,##0.00\ "/>
    <numFmt numFmtId="196" formatCode="000000"/>
    <numFmt numFmtId="197" formatCode="_-* #,##0.00\ _г_р_н_._-;\-* #,##0.00\ _г_р_н_._-;_-* &quot;-&quot;??\ _г_р_н_._-;_-@_-"/>
    <numFmt numFmtId="198" formatCode="_-* #,##0.0\ _г_р_н_._-;\-* #,##0.0\ _г_р_н_._-;_-* &quot;-&quot;??\ _г_р_н_._-;_-@_-"/>
    <numFmt numFmtId="199" formatCode="#,##0.0_ ;\-#,##0.0\ "/>
    <numFmt numFmtId="200" formatCode="_-* #,##0.0\ _₽_-;\-* #,##0.0\ _₽_-;_-* &quot;-&quot;?\ _₽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>
      <alignment vertical="top"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189" fontId="5" fillId="0" borderId="10" xfId="64" applyFont="1" applyFill="1" applyBorder="1" applyAlignment="1">
      <alignment horizontal="center" vertical="center" wrapText="1"/>
    </xf>
    <xf numFmtId="189" fontId="4" fillId="0" borderId="10" xfId="64" applyFont="1" applyFill="1" applyBorder="1" applyAlignment="1">
      <alignment horizontal="center" vertical="center" wrapText="1"/>
    </xf>
    <xf numFmtId="194" fontId="5" fillId="0" borderId="10" xfId="64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93" fontId="5" fillId="0" borderId="10" xfId="49" applyNumberFormat="1" applyFont="1" applyFill="1" applyBorder="1" applyAlignment="1">
      <alignment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9" fontId="5" fillId="0" borderId="10" xfId="64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93" fontId="5" fillId="0" borderId="11" xfId="49" applyNumberFormat="1" applyFont="1" applyFill="1" applyBorder="1" applyAlignment="1">
      <alignment horizontal="left" vertical="center" wrapText="1"/>
      <protection/>
    </xf>
    <xf numFmtId="193" fontId="5" fillId="0" borderId="12" xfId="49" applyNumberFormat="1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view="pageBreakPreview" zoomScale="55" zoomScaleNormal="85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4" sqref="H1:I16384"/>
    </sheetView>
  </sheetViews>
  <sheetFormatPr defaultColWidth="8.875" defaultRowHeight="12.75"/>
  <cols>
    <col min="1" max="1" width="5.375" style="2" customWidth="1"/>
    <col min="2" max="2" width="12.875" style="6" customWidth="1"/>
    <col min="3" max="3" width="44.375" style="6" customWidth="1"/>
    <col min="4" max="4" width="21.875" style="6" customWidth="1"/>
    <col min="5" max="5" width="20.25390625" style="6" hidden="1" customWidth="1"/>
    <col min="6" max="6" width="18.25390625" style="2" hidden="1" customWidth="1"/>
    <col min="7" max="7" width="20.25390625" style="7" customWidth="1"/>
    <col min="8" max="8" width="19.875" style="6" hidden="1" customWidth="1"/>
    <col min="9" max="9" width="17.875" style="6" hidden="1" customWidth="1"/>
    <col min="10" max="10" width="13.875" style="7" customWidth="1"/>
    <col min="11" max="11" width="48.375" style="3" customWidth="1"/>
    <col min="12" max="16384" width="8.875" style="6" customWidth="1"/>
  </cols>
  <sheetData>
    <row r="1" spans="2:10" ht="19.5" customHeight="1">
      <c r="B1" s="42" t="s">
        <v>171</v>
      </c>
      <c r="C1" s="42"/>
      <c r="D1" s="42"/>
      <c r="E1" s="42"/>
      <c r="F1" s="42"/>
      <c r="G1" s="42"/>
      <c r="H1" s="42"/>
      <c r="I1" s="42"/>
      <c r="J1" s="42"/>
    </row>
    <row r="2" spans="2:10" ht="19.5" customHeight="1">
      <c r="B2" s="43" t="s">
        <v>77</v>
      </c>
      <c r="C2" s="43"/>
      <c r="D2" s="43"/>
      <c r="E2" s="43"/>
      <c r="F2" s="43"/>
      <c r="G2" s="43"/>
      <c r="H2" s="43"/>
      <c r="I2" s="43"/>
      <c r="J2" s="43"/>
    </row>
    <row r="3" spans="2:10" ht="19.5" customHeight="1">
      <c r="B3" s="44" t="s">
        <v>112</v>
      </c>
      <c r="C3" s="44"/>
      <c r="D3" s="44"/>
      <c r="E3" s="44"/>
      <c r="F3" s="44"/>
      <c r="G3" s="44"/>
      <c r="H3" s="44"/>
      <c r="I3" s="44"/>
      <c r="J3" s="44"/>
    </row>
    <row r="4" ht="11.25" customHeight="1"/>
    <row r="5" spans="1:10" ht="92.25">
      <c r="A5" s="23" t="s">
        <v>80</v>
      </c>
      <c r="B5" s="24" t="s">
        <v>29</v>
      </c>
      <c r="C5" s="23" t="s">
        <v>113</v>
      </c>
      <c r="D5" s="23" t="s">
        <v>114</v>
      </c>
      <c r="E5" s="22" t="s">
        <v>37</v>
      </c>
      <c r="F5" s="22" t="s">
        <v>38</v>
      </c>
      <c r="G5" s="23" t="s">
        <v>115</v>
      </c>
      <c r="H5" s="22" t="s">
        <v>98</v>
      </c>
      <c r="I5" s="22" t="s">
        <v>99</v>
      </c>
      <c r="J5" s="23" t="s">
        <v>82</v>
      </c>
    </row>
    <row r="6" spans="1:11" s="9" customFormat="1" ht="37.5" customHeight="1">
      <c r="A6" s="45">
        <v>1</v>
      </c>
      <c r="B6" s="26" t="s">
        <v>48</v>
      </c>
      <c r="C6" s="46" t="s">
        <v>116</v>
      </c>
      <c r="D6" s="29">
        <f>D7+D8+D9+D10+D11+D12</f>
        <v>210000</v>
      </c>
      <c r="E6" s="28">
        <f>E7+E11+E12+E8+E9+E10</f>
        <v>210000</v>
      </c>
      <c r="F6" s="28">
        <f>F7+F11+F12+F8+F9+F10</f>
        <v>0</v>
      </c>
      <c r="G6" s="29">
        <f>H6+I6</f>
        <v>4662.25</v>
      </c>
      <c r="H6" s="28">
        <f>H7+H11+H12+H8+H9+H10</f>
        <v>4662.25</v>
      </c>
      <c r="I6" s="28">
        <f>I7+I11+I12+I8+I9+I10</f>
        <v>0</v>
      </c>
      <c r="J6" s="30">
        <f aca="true" t="shared" si="0" ref="J6:J122">G6/D6*100</f>
        <v>2.2201190476190473</v>
      </c>
      <c r="K6" s="12"/>
    </row>
    <row r="7" spans="1:11" s="9" customFormat="1" ht="18" customHeight="1">
      <c r="A7" s="45"/>
      <c r="B7" s="5" t="s">
        <v>0</v>
      </c>
      <c r="C7" s="46"/>
      <c r="D7" s="29">
        <f aca="true" t="shared" si="1" ref="D7:D61">E7+F7</f>
        <v>200000</v>
      </c>
      <c r="E7" s="28">
        <v>200000</v>
      </c>
      <c r="F7" s="28"/>
      <c r="G7" s="29">
        <f aca="true" t="shared" si="2" ref="G7:G61">H7+I7</f>
        <v>2662.25</v>
      </c>
      <c r="H7" s="28">
        <v>2662.25</v>
      </c>
      <c r="I7" s="28"/>
      <c r="J7" s="30">
        <f t="shared" si="0"/>
        <v>1.3311250000000001</v>
      </c>
      <c r="K7" s="12"/>
    </row>
    <row r="8" spans="1:11" s="9" customFormat="1" ht="18" customHeight="1" hidden="1">
      <c r="A8" s="45"/>
      <c r="B8" s="5" t="s">
        <v>32</v>
      </c>
      <c r="C8" s="46"/>
      <c r="D8" s="29">
        <f t="shared" si="1"/>
        <v>0</v>
      </c>
      <c r="E8" s="28"/>
      <c r="F8" s="28"/>
      <c r="G8" s="29">
        <f t="shared" si="2"/>
        <v>0</v>
      </c>
      <c r="H8" s="28"/>
      <c r="I8" s="28"/>
      <c r="J8" s="30" t="e">
        <f t="shared" si="0"/>
        <v>#DIV/0!</v>
      </c>
      <c r="K8" s="12"/>
    </row>
    <row r="9" spans="1:11" s="9" customFormat="1" ht="18" customHeight="1">
      <c r="A9" s="45"/>
      <c r="B9" s="5" t="s">
        <v>16</v>
      </c>
      <c r="C9" s="46"/>
      <c r="D9" s="29">
        <f t="shared" si="1"/>
        <v>5000</v>
      </c>
      <c r="E9" s="28">
        <v>5000</v>
      </c>
      <c r="F9" s="28"/>
      <c r="G9" s="29">
        <f t="shared" si="2"/>
        <v>0</v>
      </c>
      <c r="H9" s="28"/>
      <c r="I9" s="28"/>
      <c r="J9" s="30">
        <f t="shared" si="0"/>
        <v>0</v>
      </c>
      <c r="K9" s="12"/>
    </row>
    <row r="10" spans="1:11" s="9" customFormat="1" ht="18" customHeight="1">
      <c r="A10" s="45"/>
      <c r="B10" s="5" t="s">
        <v>40</v>
      </c>
      <c r="C10" s="46"/>
      <c r="D10" s="29">
        <f t="shared" si="1"/>
        <v>3000</v>
      </c>
      <c r="E10" s="28">
        <v>3000</v>
      </c>
      <c r="F10" s="28"/>
      <c r="G10" s="29">
        <f t="shared" si="2"/>
        <v>0</v>
      </c>
      <c r="H10" s="28"/>
      <c r="I10" s="28"/>
      <c r="J10" s="30">
        <f t="shared" si="0"/>
        <v>0</v>
      </c>
      <c r="K10" s="12"/>
    </row>
    <row r="11" spans="1:11" s="9" customFormat="1" ht="15.75" customHeight="1" hidden="1">
      <c r="A11" s="45"/>
      <c r="B11" s="5" t="s">
        <v>12</v>
      </c>
      <c r="C11" s="46"/>
      <c r="D11" s="29">
        <f t="shared" si="1"/>
        <v>0</v>
      </c>
      <c r="E11" s="28"/>
      <c r="F11" s="28"/>
      <c r="G11" s="29">
        <f t="shared" si="2"/>
        <v>0</v>
      </c>
      <c r="H11" s="28"/>
      <c r="I11" s="28"/>
      <c r="J11" s="30" t="e">
        <f t="shared" si="0"/>
        <v>#DIV/0!</v>
      </c>
      <c r="K11" s="12"/>
    </row>
    <row r="12" spans="1:11" s="9" customFormat="1" ht="17.25" customHeight="1">
      <c r="A12" s="45"/>
      <c r="B12" s="5" t="s">
        <v>28</v>
      </c>
      <c r="C12" s="46"/>
      <c r="D12" s="29">
        <f t="shared" si="1"/>
        <v>2000</v>
      </c>
      <c r="E12" s="28">
        <v>2000</v>
      </c>
      <c r="F12" s="28"/>
      <c r="G12" s="29">
        <f t="shared" si="2"/>
        <v>2000</v>
      </c>
      <c r="H12" s="28">
        <v>2000</v>
      </c>
      <c r="I12" s="28"/>
      <c r="J12" s="30">
        <f t="shared" si="0"/>
        <v>100</v>
      </c>
      <c r="K12" s="12"/>
    </row>
    <row r="13" spans="1:11" s="9" customFormat="1" ht="15" customHeight="1">
      <c r="A13" s="45">
        <v>2</v>
      </c>
      <c r="B13" s="26" t="s">
        <v>48</v>
      </c>
      <c r="C13" s="46" t="s">
        <v>117</v>
      </c>
      <c r="D13" s="29">
        <f t="shared" si="1"/>
        <v>585000</v>
      </c>
      <c r="E13" s="28">
        <f>SUM(E14:E19)</f>
        <v>585000</v>
      </c>
      <c r="F13" s="28">
        <f>SUM(F14:F19)</f>
        <v>0</v>
      </c>
      <c r="G13" s="29">
        <f t="shared" si="2"/>
        <v>67641.63</v>
      </c>
      <c r="H13" s="28">
        <f>SUM(H14:H19)</f>
        <v>67641.63</v>
      </c>
      <c r="I13" s="28">
        <f>SUM(I14:I19)</f>
        <v>0</v>
      </c>
      <c r="J13" s="30">
        <f t="shared" si="0"/>
        <v>11.562671794871795</v>
      </c>
      <c r="K13" s="12"/>
    </row>
    <row r="14" spans="1:11" s="9" customFormat="1" ht="20.25" customHeight="1">
      <c r="A14" s="45"/>
      <c r="B14" s="5" t="s">
        <v>0</v>
      </c>
      <c r="C14" s="46"/>
      <c r="D14" s="29">
        <f t="shared" si="1"/>
        <v>500000</v>
      </c>
      <c r="E14" s="28">
        <v>500000</v>
      </c>
      <c r="F14" s="28"/>
      <c r="G14" s="29">
        <f t="shared" si="2"/>
        <v>51641.63</v>
      </c>
      <c r="H14" s="28">
        <v>51641.63</v>
      </c>
      <c r="I14" s="28"/>
      <c r="J14" s="30">
        <f t="shared" si="0"/>
        <v>10.328325999999999</v>
      </c>
      <c r="K14" s="12"/>
    </row>
    <row r="15" spans="1:11" s="9" customFormat="1" ht="20.25" customHeight="1">
      <c r="A15" s="45"/>
      <c r="B15" s="5" t="s">
        <v>42</v>
      </c>
      <c r="C15" s="46"/>
      <c r="D15" s="29">
        <f t="shared" si="1"/>
        <v>85000</v>
      </c>
      <c r="E15" s="28">
        <v>85000</v>
      </c>
      <c r="F15" s="28"/>
      <c r="G15" s="29">
        <f t="shared" si="2"/>
        <v>16000</v>
      </c>
      <c r="H15" s="28">
        <v>16000</v>
      </c>
      <c r="I15" s="28"/>
      <c r="J15" s="30">
        <f t="shared" si="0"/>
        <v>18.823529411764707</v>
      </c>
      <c r="K15" s="12"/>
    </row>
    <row r="16" spans="1:11" s="9" customFormat="1" ht="23.25" customHeight="1" hidden="1">
      <c r="A16" s="45"/>
      <c r="B16" s="5" t="s">
        <v>32</v>
      </c>
      <c r="C16" s="46"/>
      <c r="D16" s="29">
        <f t="shared" si="1"/>
        <v>0</v>
      </c>
      <c r="E16" s="28"/>
      <c r="F16" s="28"/>
      <c r="G16" s="29">
        <f t="shared" si="2"/>
        <v>0</v>
      </c>
      <c r="H16" s="28"/>
      <c r="I16" s="28"/>
      <c r="J16" s="30" t="e">
        <f t="shared" si="0"/>
        <v>#DIV/0!</v>
      </c>
      <c r="K16" s="12"/>
    </row>
    <row r="17" spans="1:11" s="9" customFormat="1" ht="23.25" customHeight="1" hidden="1">
      <c r="A17" s="45"/>
      <c r="B17" s="5" t="s">
        <v>16</v>
      </c>
      <c r="C17" s="46"/>
      <c r="D17" s="29">
        <f t="shared" si="1"/>
        <v>0</v>
      </c>
      <c r="E17" s="28"/>
      <c r="F17" s="28"/>
      <c r="G17" s="29">
        <f t="shared" si="2"/>
        <v>0</v>
      </c>
      <c r="H17" s="28"/>
      <c r="I17" s="28"/>
      <c r="J17" s="30" t="e">
        <f t="shared" si="0"/>
        <v>#DIV/0!</v>
      </c>
      <c r="K17" s="12"/>
    </row>
    <row r="18" spans="1:11" s="9" customFormat="1" ht="19.5" customHeight="1" hidden="1">
      <c r="A18" s="45"/>
      <c r="B18" s="5" t="s">
        <v>40</v>
      </c>
      <c r="C18" s="46"/>
      <c r="D18" s="29">
        <f t="shared" si="1"/>
        <v>0</v>
      </c>
      <c r="E18" s="28"/>
      <c r="F18" s="28"/>
      <c r="G18" s="29">
        <f t="shared" si="2"/>
        <v>0</v>
      </c>
      <c r="H18" s="28"/>
      <c r="I18" s="28"/>
      <c r="J18" s="30" t="e">
        <f t="shared" si="0"/>
        <v>#DIV/0!</v>
      </c>
      <c r="K18" s="12"/>
    </row>
    <row r="19" spans="1:11" s="9" customFormat="1" ht="19.5" customHeight="1" hidden="1">
      <c r="A19" s="45"/>
      <c r="B19" s="5" t="s">
        <v>56</v>
      </c>
      <c r="C19" s="46"/>
      <c r="D19" s="29">
        <f t="shared" si="1"/>
        <v>0</v>
      </c>
      <c r="E19" s="28"/>
      <c r="F19" s="28"/>
      <c r="G19" s="29">
        <f t="shared" si="2"/>
        <v>0</v>
      </c>
      <c r="H19" s="28"/>
      <c r="I19" s="28"/>
      <c r="J19" s="30" t="e">
        <f t="shared" si="0"/>
        <v>#DIV/0!</v>
      </c>
      <c r="K19" s="12"/>
    </row>
    <row r="20" spans="1:11" s="9" customFormat="1" ht="60.75" customHeight="1">
      <c r="A20" s="25">
        <v>3</v>
      </c>
      <c r="B20" s="5" t="s">
        <v>0</v>
      </c>
      <c r="C20" s="27" t="s">
        <v>118</v>
      </c>
      <c r="D20" s="29">
        <f>E20+F20</f>
        <v>50000</v>
      </c>
      <c r="E20" s="28">
        <v>50000</v>
      </c>
      <c r="F20" s="28"/>
      <c r="G20" s="29">
        <f>H20+I20</f>
        <v>18042.36</v>
      </c>
      <c r="H20" s="28">
        <v>18042.36</v>
      </c>
      <c r="I20" s="28"/>
      <c r="J20" s="30">
        <f>G20/D20*100</f>
        <v>36.084720000000004</v>
      </c>
      <c r="K20" s="12"/>
    </row>
    <row r="21" spans="1:11" s="9" customFormat="1" ht="53.25" customHeight="1">
      <c r="A21" s="45">
        <v>4</v>
      </c>
      <c r="B21" s="5" t="s">
        <v>0</v>
      </c>
      <c r="C21" s="46" t="s">
        <v>119</v>
      </c>
      <c r="D21" s="29">
        <f t="shared" si="1"/>
        <v>100000</v>
      </c>
      <c r="E21" s="28">
        <v>100000</v>
      </c>
      <c r="F21" s="28"/>
      <c r="G21" s="29">
        <f t="shared" si="2"/>
        <v>14180</v>
      </c>
      <c r="H21" s="28">
        <v>14180</v>
      </c>
      <c r="I21" s="28"/>
      <c r="J21" s="30">
        <f t="shared" si="0"/>
        <v>14.180000000000001</v>
      </c>
      <c r="K21" s="12"/>
    </row>
    <row r="22" spans="1:11" s="9" customFormat="1" ht="25.5" customHeight="1" hidden="1">
      <c r="A22" s="45"/>
      <c r="B22" s="5" t="s">
        <v>96</v>
      </c>
      <c r="C22" s="48"/>
      <c r="D22" s="29">
        <f t="shared" si="1"/>
        <v>0</v>
      </c>
      <c r="E22" s="28"/>
      <c r="F22" s="28"/>
      <c r="G22" s="29">
        <f t="shared" si="2"/>
        <v>0</v>
      </c>
      <c r="H22" s="28"/>
      <c r="I22" s="28"/>
      <c r="J22" s="30" t="e">
        <f t="shared" si="0"/>
        <v>#DIV/0!</v>
      </c>
      <c r="K22" s="12"/>
    </row>
    <row r="23" spans="1:11" s="9" customFormat="1" ht="25.5" customHeight="1" hidden="1">
      <c r="A23" s="45"/>
      <c r="B23" s="5" t="s">
        <v>6</v>
      </c>
      <c r="C23" s="48"/>
      <c r="D23" s="29">
        <f t="shared" si="1"/>
        <v>0</v>
      </c>
      <c r="E23" s="28"/>
      <c r="F23" s="28"/>
      <c r="G23" s="29">
        <f t="shared" si="2"/>
        <v>0</v>
      </c>
      <c r="H23" s="28"/>
      <c r="I23" s="28"/>
      <c r="J23" s="30" t="e">
        <f t="shared" si="0"/>
        <v>#DIV/0!</v>
      </c>
      <c r="K23" s="12"/>
    </row>
    <row r="24" spans="1:11" s="9" customFormat="1" ht="25.5" customHeight="1" hidden="1">
      <c r="A24" s="45"/>
      <c r="B24" s="5" t="s">
        <v>51</v>
      </c>
      <c r="C24" s="48"/>
      <c r="D24" s="29">
        <f t="shared" si="1"/>
        <v>0</v>
      </c>
      <c r="E24" s="28"/>
      <c r="F24" s="28"/>
      <c r="G24" s="29">
        <f t="shared" si="2"/>
        <v>0</v>
      </c>
      <c r="H24" s="28"/>
      <c r="I24" s="28"/>
      <c r="J24" s="30" t="e">
        <f t="shared" si="0"/>
        <v>#DIV/0!</v>
      </c>
      <c r="K24" s="12"/>
    </row>
    <row r="25" spans="1:11" s="9" customFormat="1" ht="25.5" customHeight="1" hidden="1">
      <c r="A25" s="45"/>
      <c r="B25" s="5" t="s">
        <v>24</v>
      </c>
      <c r="C25" s="48"/>
      <c r="D25" s="29">
        <f t="shared" si="1"/>
        <v>0</v>
      </c>
      <c r="E25" s="28"/>
      <c r="F25" s="28"/>
      <c r="G25" s="29">
        <f t="shared" si="2"/>
        <v>0</v>
      </c>
      <c r="H25" s="28"/>
      <c r="I25" s="28"/>
      <c r="J25" s="30" t="e">
        <f t="shared" si="0"/>
        <v>#DIV/0!</v>
      </c>
      <c r="K25" s="12"/>
    </row>
    <row r="26" spans="1:11" s="9" customFormat="1" ht="40.5" customHeight="1">
      <c r="A26" s="45">
        <v>5</v>
      </c>
      <c r="B26" s="4" t="s">
        <v>45</v>
      </c>
      <c r="C26" s="46" t="s">
        <v>120</v>
      </c>
      <c r="D26" s="29">
        <f>E26+F26</f>
        <v>11435000</v>
      </c>
      <c r="E26" s="28">
        <v>10435000</v>
      </c>
      <c r="F26" s="28">
        <v>1000000</v>
      </c>
      <c r="G26" s="29">
        <f t="shared" si="2"/>
        <v>3087130.23</v>
      </c>
      <c r="H26" s="28">
        <v>3087130.23</v>
      </c>
      <c r="I26" s="28">
        <v>0</v>
      </c>
      <c r="J26" s="30">
        <f t="shared" si="0"/>
        <v>26.997203585483163</v>
      </c>
      <c r="K26" s="12"/>
    </row>
    <row r="27" spans="1:11" s="9" customFormat="1" ht="40.5" customHeight="1">
      <c r="A27" s="45"/>
      <c r="B27" s="4" t="s">
        <v>36</v>
      </c>
      <c r="C27" s="46"/>
      <c r="D27" s="29">
        <f t="shared" si="1"/>
        <v>40000</v>
      </c>
      <c r="E27" s="28">
        <v>40000</v>
      </c>
      <c r="F27" s="28"/>
      <c r="G27" s="29">
        <f t="shared" si="2"/>
        <v>39405.96</v>
      </c>
      <c r="H27" s="28">
        <v>39405.96</v>
      </c>
      <c r="I27" s="28"/>
      <c r="J27" s="30">
        <f t="shared" si="0"/>
        <v>98.5149</v>
      </c>
      <c r="K27" s="12"/>
    </row>
    <row r="28" spans="1:11" s="9" customFormat="1" ht="22.5" customHeight="1" hidden="1">
      <c r="A28" s="45"/>
      <c r="B28" s="4" t="s">
        <v>2</v>
      </c>
      <c r="C28" s="46"/>
      <c r="D28" s="29">
        <f t="shared" si="1"/>
        <v>0</v>
      </c>
      <c r="E28" s="31"/>
      <c r="F28" s="28"/>
      <c r="G28" s="29">
        <f t="shared" si="2"/>
        <v>0</v>
      </c>
      <c r="H28" s="28"/>
      <c r="I28" s="28"/>
      <c r="J28" s="30" t="e">
        <f t="shared" si="0"/>
        <v>#DIV/0!</v>
      </c>
      <c r="K28" s="12"/>
    </row>
    <row r="29" spans="1:11" s="9" customFormat="1" ht="22.5" customHeight="1" hidden="1">
      <c r="A29" s="45"/>
      <c r="B29" s="4" t="s">
        <v>62</v>
      </c>
      <c r="C29" s="46"/>
      <c r="D29" s="29">
        <f t="shared" si="1"/>
        <v>0</v>
      </c>
      <c r="E29" s="31"/>
      <c r="F29" s="28"/>
      <c r="G29" s="29">
        <f t="shared" si="2"/>
        <v>0</v>
      </c>
      <c r="H29" s="28"/>
      <c r="I29" s="28"/>
      <c r="J29" s="30" t="e">
        <f t="shared" si="0"/>
        <v>#DIV/0!</v>
      </c>
      <c r="K29" s="12"/>
    </row>
    <row r="30" spans="1:11" s="9" customFormat="1" ht="22.5" customHeight="1" hidden="1">
      <c r="A30" s="45"/>
      <c r="B30" s="4" t="s">
        <v>78</v>
      </c>
      <c r="C30" s="47"/>
      <c r="D30" s="29">
        <f t="shared" si="1"/>
        <v>0</v>
      </c>
      <c r="E30" s="31"/>
      <c r="F30" s="28"/>
      <c r="G30" s="29">
        <f t="shared" si="2"/>
        <v>0</v>
      </c>
      <c r="H30" s="28"/>
      <c r="I30" s="28"/>
      <c r="J30" s="30" t="e">
        <f t="shared" si="0"/>
        <v>#DIV/0!</v>
      </c>
      <c r="K30" s="12"/>
    </row>
    <row r="31" spans="1:11" s="9" customFormat="1" ht="106.5" customHeight="1">
      <c r="A31" s="25">
        <v>6</v>
      </c>
      <c r="B31" s="4" t="s">
        <v>45</v>
      </c>
      <c r="C31" s="37" t="s">
        <v>164</v>
      </c>
      <c r="D31" s="29">
        <f>E31+F31</f>
        <v>8425270</v>
      </c>
      <c r="E31" s="31">
        <v>8425270</v>
      </c>
      <c r="F31" s="28"/>
      <c r="G31" s="29">
        <f>H31+I31</f>
        <v>4108216.02</v>
      </c>
      <c r="H31" s="28">
        <v>4108216.02</v>
      </c>
      <c r="I31" s="28"/>
      <c r="J31" s="30">
        <f>G31/D31*100</f>
        <v>48.760645296827285</v>
      </c>
      <c r="K31" s="12"/>
    </row>
    <row r="32" spans="1:11" s="8" customFormat="1" ht="33.75" customHeight="1">
      <c r="A32" s="45">
        <v>7</v>
      </c>
      <c r="B32" s="4" t="s">
        <v>60</v>
      </c>
      <c r="C32" s="46" t="s">
        <v>121</v>
      </c>
      <c r="D32" s="29">
        <f t="shared" si="1"/>
        <v>8620000</v>
      </c>
      <c r="E32" s="28">
        <v>7620000</v>
      </c>
      <c r="F32" s="28">
        <v>1000000</v>
      </c>
      <c r="G32" s="29">
        <f t="shared" si="2"/>
        <v>3180063.45</v>
      </c>
      <c r="H32" s="28">
        <f>3210063.45-30000</f>
        <v>3180063.45</v>
      </c>
      <c r="I32" s="28">
        <v>0</v>
      </c>
      <c r="J32" s="30">
        <f t="shared" si="0"/>
        <v>36.8916873549884</v>
      </c>
      <c r="K32" s="12"/>
    </row>
    <row r="33" spans="1:11" s="8" customFormat="1" ht="33.75" customHeight="1">
      <c r="A33" s="45"/>
      <c r="B33" s="4" t="s">
        <v>62</v>
      </c>
      <c r="C33" s="46"/>
      <c r="D33" s="29">
        <f t="shared" si="1"/>
        <v>1000000</v>
      </c>
      <c r="E33" s="28"/>
      <c r="F33" s="28">
        <v>1000000</v>
      </c>
      <c r="G33" s="28">
        <f t="shared" si="2"/>
        <v>0</v>
      </c>
      <c r="H33" s="28"/>
      <c r="I33" s="28">
        <v>0</v>
      </c>
      <c r="J33" s="30">
        <f t="shared" si="0"/>
        <v>0</v>
      </c>
      <c r="K33" s="12"/>
    </row>
    <row r="34" spans="1:11" s="9" customFormat="1" ht="93" customHeight="1">
      <c r="A34" s="45">
        <v>8</v>
      </c>
      <c r="B34" s="4" t="s">
        <v>61</v>
      </c>
      <c r="C34" s="46" t="s">
        <v>122</v>
      </c>
      <c r="D34" s="29">
        <f t="shared" si="1"/>
        <v>3885000</v>
      </c>
      <c r="E34" s="28">
        <v>3885000</v>
      </c>
      <c r="F34" s="28"/>
      <c r="G34" s="29">
        <f t="shared" si="2"/>
        <v>471201.33</v>
      </c>
      <c r="H34" s="28">
        <v>471201.33</v>
      </c>
      <c r="I34" s="28"/>
      <c r="J34" s="30">
        <f t="shared" si="0"/>
        <v>12.128734362934363</v>
      </c>
      <c r="K34" s="12"/>
    </row>
    <row r="35" spans="1:11" s="9" customFormat="1" ht="26.25" customHeight="1" hidden="1">
      <c r="A35" s="45"/>
      <c r="B35" s="4" t="s">
        <v>78</v>
      </c>
      <c r="C35" s="46"/>
      <c r="D35" s="29">
        <f t="shared" si="1"/>
        <v>0</v>
      </c>
      <c r="E35" s="28"/>
      <c r="F35" s="28"/>
      <c r="G35" s="29">
        <f t="shared" si="2"/>
        <v>0</v>
      </c>
      <c r="H35" s="28"/>
      <c r="I35" s="28"/>
      <c r="J35" s="30" t="e">
        <f t="shared" si="0"/>
        <v>#DIV/0!</v>
      </c>
      <c r="K35" s="12"/>
    </row>
    <row r="36" spans="1:11" s="8" customFormat="1" ht="60.75" customHeight="1">
      <c r="A36" s="45">
        <v>9</v>
      </c>
      <c r="B36" s="32" t="s">
        <v>1</v>
      </c>
      <c r="C36" s="46" t="s">
        <v>107</v>
      </c>
      <c r="D36" s="29">
        <f t="shared" si="1"/>
        <v>3100000</v>
      </c>
      <c r="E36" s="28">
        <v>3100000</v>
      </c>
      <c r="F36" s="28"/>
      <c r="G36" s="29">
        <f t="shared" si="2"/>
        <v>991150.16</v>
      </c>
      <c r="H36" s="28">
        <v>991150.16</v>
      </c>
      <c r="I36" s="28"/>
      <c r="J36" s="30">
        <f t="shared" si="0"/>
        <v>31.972585806451615</v>
      </c>
      <c r="K36" s="12"/>
    </row>
    <row r="37" spans="1:11" s="8" customFormat="1" ht="60.75" customHeight="1">
      <c r="A37" s="45"/>
      <c r="B37" s="4" t="s">
        <v>46</v>
      </c>
      <c r="C37" s="46"/>
      <c r="D37" s="29">
        <f t="shared" si="1"/>
        <v>100000</v>
      </c>
      <c r="E37" s="28">
        <v>100000</v>
      </c>
      <c r="F37" s="28"/>
      <c r="G37" s="29">
        <f t="shared" si="2"/>
        <v>0</v>
      </c>
      <c r="H37" s="28"/>
      <c r="I37" s="28"/>
      <c r="J37" s="30">
        <f t="shared" si="0"/>
        <v>0</v>
      </c>
      <c r="K37" s="12"/>
    </row>
    <row r="38" spans="1:11" s="8" customFormat="1" ht="47.25" customHeight="1" hidden="1">
      <c r="A38" s="49"/>
      <c r="B38" s="4" t="s">
        <v>62</v>
      </c>
      <c r="C38" s="48"/>
      <c r="D38" s="29">
        <f t="shared" si="1"/>
        <v>0</v>
      </c>
      <c r="E38" s="28"/>
      <c r="F38" s="28"/>
      <c r="G38" s="29">
        <f t="shared" si="2"/>
        <v>0</v>
      </c>
      <c r="H38" s="28"/>
      <c r="I38" s="28"/>
      <c r="J38" s="30" t="e">
        <f t="shared" si="0"/>
        <v>#DIV/0!</v>
      </c>
      <c r="K38" s="12"/>
    </row>
    <row r="39" spans="1:11" s="8" customFormat="1" ht="24" customHeight="1">
      <c r="A39" s="45">
        <v>10</v>
      </c>
      <c r="B39" s="32" t="s">
        <v>48</v>
      </c>
      <c r="C39" s="46" t="s">
        <v>124</v>
      </c>
      <c r="D39" s="29">
        <f>E39+F39</f>
        <v>9270000</v>
      </c>
      <c r="E39" s="28">
        <f>SUM(E40:E44)</f>
        <v>9270000</v>
      </c>
      <c r="F39" s="28">
        <f>SUM(F40:F44)</f>
        <v>0</v>
      </c>
      <c r="G39" s="29">
        <f t="shared" si="2"/>
        <v>2945516.21</v>
      </c>
      <c r="H39" s="28">
        <f>SUM(H40:H44)</f>
        <v>2945516.21</v>
      </c>
      <c r="I39" s="28">
        <f>SUM(I40:I44)</f>
        <v>0</v>
      </c>
      <c r="J39" s="30">
        <f t="shared" si="0"/>
        <v>31.774716396979503</v>
      </c>
      <c r="K39" s="12"/>
    </row>
    <row r="40" spans="1:11" s="8" customFormat="1" ht="24" customHeight="1">
      <c r="A40" s="45"/>
      <c r="B40" s="5" t="s">
        <v>3</v>
      </c>
      <c r="C40" s="46"/>
      <c r="D40" s="29">
        <f t="shared" si="1"/>
        <v>20000</v>
      </c>
      <c r="E40" s="33">
        <v>20000</v>
      </c>
      <c r="F40" s="28"/>
      <c r="G40" s="29">
        <f t="shared" si="2"/>
        <v>19380</v>
      </c>
      <c r="H40" s="28">
        <v>19380</v>
      </c>
      <c r="I40" s="28"/>
      <c r="J40" s="30">
        <f t="shared" si="0"/>
        <v>96.89999999999999</v>
      </c>
      <c r="K40" s="12"/>
    </row>
    <row r="41" spans="1:11" s="8" customFormat="1" ht="24" customHeight="1">
      <c r="A41" s="45"/>
      <c r="B41" s="5" t="s">
        <v>4</v>
      </c>
      <c r="C41" s="46"/>
      <c r="D41" s="29">
        <f t="shared" si="1"/>
        <v>2600000</v>
      </c>
      <c r="E41" s="33">
        <v>2600000</v>
      </c>
      <c r="F41" s="28"/>
      <c r="G41" s="29">
        <f t="shared" si="2"/>
        <v>1989500</v>
      </c>
      <c r="H41" s="28">
        <v>1989500</v>
      </c>
      <c r="I41" s="28"/>
      <c r="J41" s="30">
        <f t="shared" si="0"/>
        <v>76.51923076923077</v>
      </c>
      <c r="K41" s="12"/>
    </row>
    <row r="42" spans="1:11" s="8" customFormat="1" ht="24" customHeight="1">
      <c r="A42" s="45"/>
      <c r="B42" s="5" t="s">
        <v>39</v>
      </c>
      <c r="C42" s="46"/>
      <c r="D42" s="29">
        <f t="shared" si="1"/>
        <v>150000</v>
      </c>
      <c r="E42" s="28">
        <v>150000</v>
      </c>
      <c r="F42" s="28"/>
      <c r="G42" s="29">
        <f t="shared" si="2"/>
        <v>40060.21</v>
      </c>
      <c r="H42" s="28">
        <v>40060.21</v>
      </c>
      <c r="I42" s="28"/>
      <c r="J42" s="30">
        <f t="shared" si="0"/>
        <v>26.706806666666665</v>
      </c>
      <c r="K42" s="12"/>
    </row>
    <row r="43" spans="1:11" s="8" customFormat="1" ht="24" customHeight="1">
      <c r="A43" s="45"/>
      <c r="B43" s="5" t="s">
        <v>33</v>
      </c>
      <c r="C43" s="46"/>
      <c r="D43" s="29">
        <f t="shared" si="1"/>
        <v>2000000</v>
      </c>
      <c r="E43" s="28">
        <v>2000000</v>
      </c>
      <c r="F43" s="28"/>
      <c r="G43" s="29">
        <f t="shared" si="2"/>
        <v>896576</v>
      </c>
      <c r="H43" s="28">
        <v>896576</v>
      </c>
      <c r="I43" s="28"/>
      <c r="J43" s="30">
        <f t="shared" si="0"/>
        <v>44.8288</v>
      </c>
      <c r="K43" s="12"/>
    </row>
    <row r="44" spans="1:11" s="8" customFormat="1" ht="24" customHeight="1">
      <c r="A44" s="45"/>
      <c r="B44" s="5" t="s">
        <v>34</v>
      </c>
      <c r="C44" s="46"/>
      <c r="D44" s="29">
        <f>E44+F44</f>
        <v>4500000</v>
      </c>
      <c r="E44" s="28">
        <v>4500000</v>
      </c>
      <c r="F44" s="28"/>
      <c r="G44" s="29">
        <f t="shared" si="2"/>
        <v>0</v>
      </c>
      <c r="H44" s="28"/>
      <c r="I44" s="28"/>
      <c r="J44" s="30">
        <f t="shared" si="0"/>
        <v>0</v>
      </c>
      <c r="K44" s="12"/>
    </row>
    <row r="45" spans="1:11" s="8" customFormat="1" ht="55.5" customHeight="1">
      <c r="A45" s="25">
        <v>11</v>
      </c>
      <c r="B45" s="5" t="s">
        <v>5</v>
      </c>
      <c r="C45" s="27" t="s">
        <v>100</v>
      </c>
      <c r="D45" s="29">
        <f t="shared" si="1"/>
        <v>30000</v>
      </c>
      <c r="E45" s="28">
        <v>30000</v>
      </c>
      <c r="F45" s="28"/>
      <c r="G45" s="29">
        <f t="shared" si="2"/>
        <v>0</v>
      </c>
      <c r="H45" s="28"/>
      <c r="I45" s="28"/>
      <c r="J45" s="30">
        <f t="shared" si="0"/>
        <v>0</v>
      </c>
      <c r="K45" s="12"/>
    </row>
    <row r="46" spans="1:11" s="8" customFormat="1" ht="24.75" customHeight="1">
      <c r="A46" s="45">
        <v>12</v>
      </c>
      <c r="B46" s="5" t="s">
        <v>7</v>
      </c>
      <c r="C46" s="46" t="s">
        <v>123</v>
      </c>
      <c r="D46" s="29">
        <f t="shared" si="1"/>
        <v>3000</v>
      </c>
      <c r="E46" s="31">
        <v>3000</v>
      </c>
      <c r="F46" s="28"/>
      <c r="G46" s="29">
        <f t="shared" si="2"/>
        <v>0</v>
      </c>
      <c r="H46" s="28"/>
      <c r="I46" s="28"/>
      <c r="J46" s="30">
        <f t="shared" si="0"/>
        <v>0</v>
      </c>
      <c r="K46" s="12"/>
    </row>
    <row r="47" spans="1:11" s="8" customFormat="1" ht="24.75" customHeight="1">
      <c r="A47" s="45"/>
      <c r="B47" s="5" t="s">
        <v>101</v>
      </c>
      <c r="C47" s="46"/>
      <c r="D47" s="29">
        <f t="shared" si="1"/>
        <v>20000</v>
      </c>
      <c r="E47" s="31">
        <v>20000</v>
      </c>
      <c r="F47" s="28"/>
      <c r="G47" s="29">
        <f t="shared" si="2"/>
        <v>5000</v>
      </c>
      <c r="H47" s="28">
        <v>5000</v>
      </c>
      <c r="I47" s="28"/>
      <c r="J47" s="30">
        <f t="shared" si="0"/>
        <v>25</v>
      </c>
      <c r="K47" s="12"/>
    </row>
    <row r="48" spans="1:11" s="8" customFormat="1" ht="52.5" customHeight="1">
      <c r="A48" s="25">
        <v>13</v>
      </c>
      <c r="B48" s="5" t="s">
        <v>8</v>
      </c>
      <c r="C48" s="27" t="s">
        <v>105</v>
      </c>
      <c r="D48" s="29">
        <f t="shared" si="1"/>
        <v>10000</v>
      </c>
      <c r="E48" s="28">
        <v>10000</v>
      </c>
      <c r="F48" s="28"/>
      <c r="G48" s="29">
        <f t="shared" si="2"/>
        <v>0</v>
      </c>
      <c r="H48" s="28"/>
      <c r="I48" s="28"/>
      <c r="J48" s="30">
        <f t="shared" si="0"/>
        <v>0</v>
      </c>
      <c r="K48" s="12"/>
    </row>
    <row r="49" spans="1:11" s="8" customFormat="1" ht="48" customHeight="1">
      <c r="A49" s="25">
        <v>14</v>
      </c>
      <c r="B49" s="5" t="s">
        <v>8</v>
      </c>
      <c r="C49" s="35" t="s">
        <v>106</v>
      </c>
      <c r="D49" s="29">
        <f t="shared" si="1"/>
        <v>70000</v>
      </c>
      <c r="E49" s="28">
        <v>70000</v>
      </c>
      <c r="F49" s="28"/>
      <c r="G49" s="29">
        <f t="shared" si="2"/>
        <v>0</v>
      </c>
      <c r="H49" s="28"/>
      <c r="I49" s="28"/>
      <c r="J49" s="30">
        <f t="shared" si="0"/>
        <v>0</v>
      </c>
      <c r="K49" s="12"/>
    </row>
    <row r="50" spans="1:11" s="8" customFormat="1" ht="48" customHeight="1">
      <c r="A50" s="25">
        <v>15</v>
      </c>
      <c r="B50" s="5" t="s">
        <v>72</v>
      </c>
      <c r="C50" s="35" t="s">
        <v>125</v>
      </c>
      <c r="D50" s="29">
        <f t="shared" si="1"/>
        <v>5000</v>
      </c>
      <c r="E50" s="28">
        <v>5000</v>
      </c>
      <c r="F50" s="28"/>
      <c r="G50" s="29">
        <f t="shared" si="2"/>
        <v>0</v>
      </c>
      <c r="H50" s="28"/>
      <c r="I50" s="28"/>
      <c r="J50" s="30">
        <f t="shared" si="0"/>
        <v>0</v>
      </c>
      <c r="K50" s="12"/>
    </row>
    <row r="51" spans="1:11" s="8" customFormat="1" ht="84.75" customHeight="1">
      <c r="A51" s="25">
        <v>16</v>
      </c>
      <c r="B51" s="5" t="s">
        <v>72</v>
      </c>
      <c r="C51" s="27" t="s">
        <v>126</v>
      </c>
      <c r="D51" s="29">
        <f t="shared" si="1"/>
        <v>1132500</v>
      </c>
      <c r="E51" s="28">
        <v>1132500</v>
      </c>
      <c r="F51" s="28"/>
      <c r="G51" s="29">
        <f t="shared" si="2"/>
        <v>280131.63</v>
      </c>
      <c r="H51" s="28">
        <v>280131.63</v>
      </c>
      <c r="I51" s="28"/>
      <c r="J51" s="30">
        <f t="shared" si="0"/>
        <v>24.73568476821192</v>
      </c>
      <c r="K51" s="12"/>
    </row>
    <row r="52" spans="1:11" s="8" customFormat="1" ht="94.5" customHeight="1">
      <c r="A52" s="25">
        <v>17</v>
      </c>
      <c r="B52" s="5" t="s">
        <v>4</v>
      </c>
      <c r="C52" s="27" t="s">
        <v>83</v>
      </c>
      <c r="D52" s="29">
        <f t="shared" si="1"/>
        <v>120000</v>
      </c>
      <c r="E52" s="28">
        <v>120000</v>
      </c>
      <c r="F52" s="28"/>
      <c r="G52" s="29">
        <f t="shared" si="2"/>
        <v>30000</v>
      </c>
      <c r="H52" s="28">
        <v>30000</v>
      </c>
      <c r="I52" s="28"/>
      <c r="J52" s="30">
        <f t="shared" si="0"/>
        <v>25</v>
      </c>
      <c r="K52" s="12"/>
    </row>
    <row r="53" spans="1:11" s="8" customFormat="1" ht="93" customHeight="1">
      <c r="A53" s="25">
        <v>18</v>
      </c>
      <c r="B53" s="5" t="s">
        <v>47</v>
      </c>
      <c r="C53" s="27" t="s">
        <v>160</v>
      </c>
      <c r="D53" s="29">
        <f>E53+F53</f>
        <v>2000000</v>
      </c>
      <c r="E53" s="28"/>
      <c r="F53" s="28">
        <v>2000000</v>
      </c>
      <c r="G53" s="29">
        <f>H53+I53</f>
        <v>0</v>
      </c>
      <c r="H53" s="28"/>
      <c r="I53" s="28">
        <v>0</v>
      </c>
      <c r="J53" s="30">
        <f t="shared" si="0"/>
        <v>0</v>
      </c>
      <c r="K53" s="12"/>
    </row>
    <row r="54" spans="1:11" s="8" customFormat="1" ht="82.5" customHeight="1">
      <c r="A54" s="45">
        <v>19</v>
      </c>
      <c r="B54" s="36" t="s">
        <v>55</v>
      </c>
      <c r="C54" s="46" t="s">
        <v>127</v>
      </c>
      <c r="D54" s="29">
        <f>E54+F54</f>
        <v>50000</v>
      </c>
      <c r="E54" s="28">
        <v>50000</v>
      </c>
      <c r="F54" s="28"/>
      <c r="G54" s="29">
        <f>H54+I54</f>
        <v>0</v>
      </c>
      <c r="H54" s="28">
        <v>0</v>
      </c>
      <c r="I54" s="28"/>
      <c r="J54" s="30">
        <f t="shared" si="0"/>
        <v>0</v>
      </c>
      <c r="K54" s="12"/>
    </row>
    <row r="55" spans="1:11" s="8" customFormat="1" ht="35.25" customHeight="1" hidden="1">
      <c r="A55" s="45"/>
      <c r="B55" s="36" t="s">
        <v>25</v>
      </c>
      <c r="C55" s="46"/>
      <c r="D55" s="29">
        <f>E55+F55</f>
        <v>0</v>
      </c>
      <c r="E55" s="28"/>
      <c r="F55" s="28"/>
      <c r="G55" s="29">
        <f>H55+I55</f>
        <v>0</v>
      </c>
      <c r="H55" s="28"/>
      <c r="I55" s="28"/>
      <c r="J55" s="30" t="e">
        <f t="shared" si="0"/>
        <v>#DIV/0!</v>
      </c>
      <c r="K55" s="12"/>
    </row>
    <row r="56" spans="1:11" s="8" customFormat="1" ht="67.5" customHeight="1">
      <c r="A56" s="25">
        <v>20</v>
      </c>
      <c r="B56" s="32" t="s">
        <v>63</v>
      </c>
      <c r="C56" s="27" t="s">
        <v>128</v>
      </c>
      <c r="D56" s="29">
        <f t="shared" si="1"/>
        <v>867400</v>
      </c>
      <c r="E56" s="31">
        <v>767400</v>
      </c>
      <c r="F56" s="31">
        <v>100000</v>
      </c>
      <c r="G56" s="29">
        <f t="shared" si="2"/>
        <v>199656.31</v>
      </c>
      <c r="H56" s="28">
        <v>199656.31</v>
      </c>
      <c r="I56" s="28">
        <v>0</v>
      </c>
      <c r="J56" s="30">
        <f t="shared" si="0"/>
        <v>23.01778994696795</v>
      </c>
      <c r="K56" s="12"/>
    </row>
    <row r="57" spans="1:11" s="8" customFormat="1" ht="39.75" customHeight="1" hidden="1">
      <c r="A57" s="45"/>
      <c r="B57" s="32" t="s">
        <v>9</v>
      </c>
      <c r="C57" s="46" t="s">
        <v>161</v>
      </c>
      <c r="D57" s="29">
        <f t="shared" si="1"/>
        <v>0</v>
      </c>
      <c r="E57" s="28"/>
      <c r="F57" s="28"/>
      <c r="G57" s="29">
        <f t="shared" si="2"/>
        <v>0</v>
      </c>
      <c r="H57" s="28"/>
      <c r="I57" s="28"/>
      <c r="J57" s="30" t="e">
        <f t="shared" si="0"/>
        <v>#DIV/0!</v>
      </c>
      <c r="K57" s="12"/>
    </row>
    <row r="58" spans="1:11" s="8" customFormat="1" ht="39.75" customHeight="1" hidden="1">
      <c r="A58" s="45"/>
      <c r="B58" s="32" t="s">
        <v>73</v>
      </c>
      <c r="C58" s="46"/>
      <c r="D58" s="29">
        <f t="shared" si="1"/>
        <v>0</v>
      </c>
      <c r="E58" s="28"/>
      <c r="F58" s="28"/>
      <c r="G58" s="29">
        <f t="shared" si="2"/>
        <v>0</v>
      </c>
      <c r="H58" s="28"/>
      <c r="I58" s="28"/>
      <c r="J58" s="30" t="e">
        <f t="shared" si="0"/>
        <v>#DIV/0!</v>
      </c>
      <c r="K58" s="12"/>
    </row>
    <row r="59" spans="1:11" s="8" customFormat="1" ht="28.5" customHeight="1">
      <c r="A59" s="45">
        <v>21</v>
      </c>
      <c r="B59" s="32" t="s">
        <v>48</v>
      </c>
      <c r="C59" s="47" t="s">
        <v>144</v>
      </c>
      <c r="D59" s="29">
        <f t="shared" si="1"/>
        <v>2234000</v>
      </c>
      <c r="E59" s="28">
        <f>E60+E61</f>
        <v>2234000</v>
      </c>
      <c r="F59" s="28">
        <f>F60+F61</f>
        <v>0</v>
      </c>
      <c r="G59" s="29">
        <f t="shared" si="2"/>
        <v>585961</v>
      </c>
      <c r="H59" s="28">
        <f>H60+H61</f>
        <v>585961</v>
      </c>
      <c r="I59" s="28">
        <f>I60+I61</f>
        <v>0</v>
      </c>
      <c r="J59" s="30">
        <f t="shared" si="0"/>
        <v>26.22923008057296</v>
      </c>
      <c r="K59" s="12"/>
    </row>
    <row r="60" spans="1:11" s="8" customFormat="1" ht="28.5" customHeight="1">
      <c r="A60" s="45"/>
      <c r="B60" s="5" t="s">
        <v>10</v>
      </c>
      <c r="C60" s="47"/>
      <c r="D60" s="29">
        <f t="shared" si="1"/>
        <v>234000</v>
      </c>
      <c r="E60" s="28">
        <v>234000</v>
      </c>
      <c r="F60" s="28"/>
      <c r="G60" s="29">
        <f t="shared" si="2"/>
        <v>0</v>
      </c>
      <c r="H60" s="28">
        <v>0</v>
      </c>
      <c r="I60" s="28"/>
      <c r="J60" s="30">
        <f t="shared" si="0"/>
        <v>0</v>
      </c>
      <c r="K60" s="12"/>
    </row>
    <row r="61" spans="1:11" s="8" customFormat="1" ht="28.5" customHeight="1">
      <c r="A61" s="45"/>
      <c r="B61" s="5" t="s">
        <v>27</v>
      </c>
      <c r="C61" s="47"/>
      <c r="D61" s="29">
        <f t="shared" si="1"/>
        <v>2000000</v>
      </c>
      <c r="E61" s="28">
        <v>2000000</v>
      </c>
      <c r="F61" s="28"/>
      <c r="G61" s="29">
        <f t="shared" si="2"/>
        <v>585961</v>
      </c>
      <c r="H61" s="28">
        <v>585961</v>
      </c>
      <c r="I61" s="28"/>
      <c r="J61" s="30">
        <f t="shared" si="0"/>
        <v>29.298049999999996</v>
      </c>
      <c r="K61" s="12"/>
    </row>
    <row r="62" spans="1:11" s="8" customFormat="1" ht="72.75" customHeight="1">
      <c r="A62" s="25">
        <v>22</v>
      </c>
      <c r="B62" s="36" t="s">
        <v>84</v>
      </c>
      <c r="C62" s="27" t="s">
        <v>129</v>
      </c>
      <c r="D62" s="29">
        <f>E62+F62</f>
        <v>2500000</v>
      </c>
      <c r="E62" s="28">
        <v>2500000</v>
      </c>
      <c r="F62" s="28"/>
      <c r="G62" s="29">
        <f>H62+I62</f>
        <v>506414.7</v>
      </c>
      <c r="H62" s="28">
        <v>506414.7</v>
      </c>
      <c r="I62" s="28"/>
      <c r="J62" s="30">
        <f t="shared" si="0"/>
        <v>20.256588</v>
      </c>
      <c r="K62" s="12"/>
    </row>
    <row r="63" spans="1:11" s="8" customFormat="1" ht="54" customHeight="1">
      <c r="A63" s="34">
        <v>23</v>
      </c>
      <c r="B63" s="5" t="s">
        <v>71</v>
      </c>
      <c r="C63" s="35" t="s">
        <v>130</v>
      </c>
      <c r="D63" s="29">
        <f aca="true" t="shared" si="3" ref="D63:D133">E63+F63</f>
        <v>100000</v>
      </c>
      <c r="E63" s="28">
        <v>100000</v>
      </c>
      <c r="F63" s="28"/>
      <c r="G63" s="29">
        <f aca="true" t="shared" si="4" ref="G63:G134">H63+I63</f>
        <v>0</v>
      </c>
      <c r="H63" s="28"/>
      <c r="I63" s="28"/>
      <c r="J63" s="30">
        <f t="shared" si="0"/>
        <v>0</v>
      </c>
      <c r="K63" s="12"/>
    </row>
    <row r="64" spans="1:11" s="8" customFormat="1" ht="25.5" customHeight="1">
      <c r="A64" s="45">
        <v>24</v>
      </c>
      <c r="B64" s="5" t="s">
        <v>48</v>
      </c>
      <c r="C64" s="46" t="s">
        <v>131</v>
      </c>
      <c r="D64" s="29">
        <f t="shared" si="3"/>
        <v>12830000</v>
      </c>
      <c r="E64" s="28">
        <f>SUM(E65:E70)</f>
        <v>11050000</v>
      </c>
      <c r="F64" s="28">
        <f>SUM(F65:F70)</f>
        <v>1780000</v>
      </c>
      <c r="G64" s="29">
        <f t="shared" si="4"/>
        <v>1031485.41</v>
      </c>
      <c r="H64" s="28">
        <f>SUM(H65:H70)</f>
        <v>1031485.41</v>
      </c>
      <c r="I64" s="28">
        <f>SUM(I65:I70)</f>
        <v>0</v>
      </c>
      <c r="J64" s="30">
        <f t="shared" si="0"/>
        <v>8.039636866718629</v>
      </c>
      <c r="K64" s="12"/>
    </row>
    <row r="65" spans="1:11" s="8" customFormat="1" ht="25.5" customHeight="1">
      <c r="A65" s="45"/>
      <c r="B65" s="5" t="s">
        <v>0</v>
      </c>
      <c r="C65" s="46"/>
      <c r="D65" s="29">
        <f t="shared" si="3"/>
        <v>300000</v>
      </c>
      <c r="E65" s="28">
        <v>300000</v>
      </c>
      <c r="F65" s="28"/>
      <c r="G65" s="29">
        <f t="shared" si="4"/>
        <v>256982.4</v>
      </c>
      <c r="H65" s="28">
        <v>256982.4</v>
      </c>
      <c r="I65" s="28"/>
      <c r="J65" s="30">
        <f t="shared" si="0"/>
        <v>85.66080000000001</v>
      </c>
      <c r="K65" s="12"/>
    </row>
    <row r="66" spans="1:11" s="8" customFormat="1" ht="25.5" customHeight="1">
      <c r="A66" s="45"/>
      <c r="B66" s="5" t="s">
        <v>4</v>
      </c>
      <c r="C66" s="46"/>
      <c r="D66" s="29">
        <f t="shared" si="3"/>
        <v>30000</v>
      </c>
      <c r="E66" s="28">
        <v>30000</v>
      </c>
      <c r="F66" s="28"/>
      <c r="G66" s="29">
        <f t="shared" si="4"/>
        <v>0</v>
      </c>
      <c r="H66" s="28"/>
      <c r="I66" s="28"/>
      <c r="J66" s="30">
        <f t="shared" si="0"/>
        <v>0</v>
      </c>
      <c r="K66" s="12"/>
    </row>
    <row r="67" spans="1:11" s="8" customFormat="1" ht="25.5" customHeight="1">
      <c r="A67" s="45"/>
      <c r="B67" s="5" t="s">
        <v>108</v>
      </c>
      <c r="C67" s="46"/>
      <c r="D67" s="29">
        <f t="shared" si="3"/>
        <v>10000000</v>
      </c>
      <c r="E67" s="28">
        <v>8220000</v>
      </c>
      <c r="F67" s="28">
        <v>1780000</v>
      </c>
      <c r="G67" s="29">
        <f t="shared" si="4"/>
        <v>579705</v>
      </c>
      <c r="H67" s="28">
        <v>579705</v>
      </c>
      <c r="I67" s="28">
        <v>0</v>
      </c>
      <c r="J67" s="30">
        <f t="shared" si="0"/>
        <v>5.7970500000000005</v>
      </c>
      <c r="K67" s="12"/>
    </row>
    <row r="68" spans="1:11" s="8" customFormat="1" ht="25.5" customHeight="1">
      <c r="A68" s="45"/>
      <c r="B68" s="5" t="s">
        <v>27</v>
      </c>
      <c r="C68" s="46"/>
      <c r="D68" s="29">
        <f t="shared" si="3"/>
        <v>500000</v>
      </c>
      <c r="E68" s="28">
        <v>500000</v>
      </c>
      <c r="F68" s="28"/>
      <c r="G68" s="29">
        <f t="shared" si="4"/>
        <v>0</v>
      </c>
      <c r="H68" s="28"/>
      <c r="I68" s="28"/>
      <c r="J68" s="30">
        <f t="shared" si="0"/>
        <v>0</v>
      </c>
      <c r="K68" s="12"/>
    </row>
    <row r="69" spans="1:11" s="8" customFormat="1" ht="25.5" customHeight="1">
      <c r="A69" s="45"/>
      <c r="B69" s="5" t="s">
        <v>109</v>
      </c>
      <c r="C69" s="46"/>
      <c r="D69" s="29">
        <f t="shared" si="3"/>
        <v>2000000</v>
      </c>
      <c r="E69" s="28">
        <v>2000000</v>
      </c>
      <c r="F69" s="28"/>
      <c r="G69" s="29">
        <f t="shared" si="4"/>
        <v>194798.01</v>
      </c>
      <c r="H69" s="28">
        <v>194798.01</v>
      </c>
      <c r="I69" s="28"/>
      <c r="J69" s="30">
        <f t="shared" si="0"/>
        <v>9.739900500000001</v>
      </c>
      <c r="K69" s="12"/>
    </row>
    <row r="70" spans="1:11" s="8" customFormat="1" ht="25.5" customHeight="1" hidden="1">
      <c r="A70" s="45"/>
      <c r="B70" s="5" t="s">
        <v>110</v>
      </c>
      <c r="C70" s="46"/>
      <c r="D70" s="29">
        <f>E70+F70</f>
        <v>0</v>
      </c>
      <c r="E70" s="28"/>
      <c r="F70" s="28"/>
      <c r="G70" s="29">
        <f>H70+I70</f>
        <v>0</v>
      </c>
      <c r="H70" s="28"/>
      <c r="I70" s="28"/>
      <c r="J70" s="30" t="e">
        <f>G70/D70*100</f>
        <v>#DIV/0!</v>
      </c>
      <c r="K70" s="12"/>
    </row>
    <row r="71" spans="1:11" s="8" customFormat="1" ht="78.75">
      <c r="A71" s="25">
        <v>25</v>
      </c>
      <c r="B71" s="5" t="s">
        <v>87</v>
      </c>
      <c r="C71" s="27" t="s">
        <v>132</v>
      </c>
      <c r="D71" s="29">
        <f t="shared" si="3"/>
        <v>14800380</v>
      </c>
      <c r="E71" s="28">
        <v>9500000</v>
      </c>
      <c r="F71" s="28">
        <v>5300380</v>
      </c>
      <c r="G71" s="29">
        <f>H71+I71</f>
        <v>2174206.4</v>
      </c>
      <c r="H71" s="28">
        <v>1825315</v>
      </c>
      <c r="I71" s="28">
        <v>348891.4</v>
      </c>
      <c r="J71" s="30">
        <f t="shared" si="0"/>
        <v>14.69020660280344</v>
      </c>
      <c r="K71" s="12"/>
    </row>
    <row r="72" spans="1:10" ht="94.5" hidden="1">
      <c r="A72" s="25"/>
      <c r="B72" s="5" t="s">
        <v>87</v>
      </c>
      <c r="C72" s="34" t="s">
        <v>133</v>
      </c>
      <c r="D72" s="29">
        <f t="shared" si="3"/>
        <v>0</v>
      </c>
      <c r="E72" s="28"/>
      <c r="F72" s="22"/>
      <c r="G72" s="29">
        <f t="shared" si="4"/>
        <v>0</v>
      </c>
      <c r="H72" s="28">
        <v>0</v>
      </c>
      <c r="I72" s="38"/>
      <c r="J72" s="30" t="e">
        <f t="shared" si="0"/>
        <v>#DIV/0!</v>
      </c>
    </row>
    <row r="73" spans="1:10" ht="51" customHeight="1">
      <c r="A73" s="45">
        <v>26</v>
      </c>
      <c r="B73" s="5" t="s">
        <v>95</v>
      </c>
      <c r="C73" s="47" t="s">
        <v>102</v>
      </c>
      <c r="D73" s="29">
        <f>E73+F73</f>
        <v>50000</v>
      </c>
      <c r="E73" s="28">
        <v>50000</v>
      </c>
      <c r="F73" s="22">
        <v>0</v>
      </c>
      <c r="G73" s="29">
        <f>H73+I73</f>
        <v>0</v>
      </c>
      <c r="H73" s="28">
        <v>0</v>
      </c>
      <c r="I73" s="38">
        <v>0</v>
      </c>
      <c r="J73" s="30">
        <f t="shared" si="0"/>
        <v>0</v>
      </c>
    </row>
    <row r="74" spans="1:10" ht="20.25" customHeight="1" hidden="1">
      <c r="A74" s="45"/>
      <c r="B74" s="5" t="s">
        <v>30</v>
      </c>
      <c r="C74" s="47"/>
      <c r="D74" s="29">
        <f>E74+F74</f>
        <v>0</v>
      </c>
      <c r="E74" s="28"/>
      <c r="F74" s="22"/>
      <c r="G74" s="29">
        <f>H74+I74</f>
        <v>0</v>
      </c>
      <c r="H74" s="28"/>
      <c r="I74" s="38"/>
      <c r="J74" s="30" t="e">
        <f t="shared" si="0"/>
        <v>#DIV/0!</v>
      </c>
    </row>
    <row r="75" spans="1:10" ht="20.25" customHeight="1" hidden="1">
      <c r="A75" s="45"/>
      <c r="B75" s="5" t="s">
        <v>81</v>
      </c>
      <c r="C75" s="47"/>
      <c r="D75" s="29">
        <f>E75+F75</f>
        <v>0</v>
      </c>
      <c r="E75" s="28"/>
      <c r="F75" s="22"/>
      <c r="G75" s="29">
        <f>H75+I75</f>
        <v>0</v>
      </c>
      <c r="H75" s="28"/>
      <c r="I75" s="38"/>
      <c r="J75" s="30" t="e">
        <f t="shared" si="0"/>
        <v>#DIV/0!</v>
      </c>
    </row>
    <row r="76" spans="1:10" ht="20.25" customHeight="1" hidden="1">
      <c r="A76" s="45"/>
      <c r="B76" s="5" t="s">
        <v>31</v>
      </c>
      <c r="C76" s="47"/>
      <c r="D76" s="29">
        <f>E76+F76</f>
        <v>0</v>
      </c>
      <c r="E76" s="28"/>
      <c r="F76" s="22"/>
      <c r="G76" s="29">
        <f>H76+I76</f>
        <v>0</v>
      </c>
      <c r="H76" s="28"/>
      <c r="I76" s="38"/>
      <c r="J76" s="30" t="e">
        <f t="shared" si="0"/>
        <v>#DIV/0!</v>
      </c>
    </row>
    <row r="77" spans="1:11" s="8" customFormat="1" ht="50.25" customHeight="1">
      <c r="A77" s="25">
        <v>27</v>
      </c>
      <c r="B77" s="5" t="s">
        <v>64</v>
      </c>
      <c r="C77" s="35" t="s">
        <v>166</v>
      </c>
      <c r="D77" s="29">
        <f t="shared" si="3"/>
        <v>1000000</v>
      </c>
      <c r="E77" s="28">
        <v>975000</v>
      </c>
      <c r="F77" s="28">
        <v>25000</v>
      </c>
      <c r="G77" s="29">
        <f t="shared" si="4"/>
        <v>230886.07</v>
      </c>
      <c r="H77" s="28">
        <v>230886.07</v>
      </c>
      <c r="I77" s="28">
        <v>0</v>
      </c>
      <c r="J77" s="30">
        <f t="shared" si="0"/>
        <v>23.088607</v>
      </c>
      <c r="K77" s="12"/>
    </row>
    <row r="78" spans="1:11" s="8" customFormat="1" ht="63">
      <c r="A78" s="25">
        <v>28</v>
      </c>
      <c r="B78" s="5" t="s">
        <v>12</v>
      </c>
      <c r="C78" s="27" t="s">
        <v>135</v>
      </c>
      <c r="D78" s="29">
        <f t="shared" si="3"/>
        <v>5000</v>
      </c>
      <c r="E78" s="28">
        <v>5000</v>
      </c>
      <c r="F78" s="28"/>
      <c r="G78" s="29">
        <f t="shared" si="4"/>
        <v>2684</v>
      </c>
      <c r="H78" s="28">
        <v>2684</v>
      </c>
      <c r="I78" s="28"/>
      <c r="J78" s="30">
        <f t="shared" si="0"/>
        <v>53.68000000000001</v>
      </c>
      <c r="K78" s="12"/>
    </row>
    <row r="79" spans="1:11" s="8" customFormat="1" ht="53.25" customHeight="1">
      <c r="A79" s="25">
        <v>29</v>
      </c>
      <c r="B79" s="5" t="s">
        <v>13</v>
      </c>
      <c r="C79" s="27" t="s">
        <v>136</v>
      </c>
      <c r="D79" s="29">
        <f t="shared" si="3"/>
        <v>800000</v>
      </c>
      <c r="E79" s="28">
        <v>800000</v>
      </c>
      <c r="F79" s="28"/>
      <c r="G79" s="29">
        <f t="shared" si="4"/>
        <v>95748.61</v>
      </c>
      <c r="H79" s="28">
        <v>95748.61</v>
      </c>
      <c r="I79" s="28"/>
      <c r="J79" s="30">
        <f t="shared" si="0"/>
        <v>11.96857625</v>
      </c>
      <c r="K79" s="12"/>
    </row>
    <row r="80" spans="1:11" s="8" customFormat="1" ht="33" customHeight="1">
      <c r="A80" s="45">
        <v>30</v>
      </c>
      <c r="B80" s="5" t="s">
        <v>14</v>
      </c>
      <c r="C80" s="46" t="s">
        <v>137</v>
      </c>
      <c r="D80" s="29">
        <f t="shared" si="3"/>
        <v>120000</v>
      </c>
      <c r="E80" s="28">
        <v>120000</v>
      </c>
      <c r="F80" s="28"/>
      <c r="G80" s="29">
        <f t="shared" si="4"/>
        <v>35132.65</v>
      </c>
      <c r="H80" s="28">
        <v>35132.65</v>
      </c>
      <c r="I80" s="28"/>
      <c r="J80" s="30">
        <f t="shared" si="0"/>
        <v>29.27720833333333</v>
      </c>
      <c r="K80" s="12"/>
    </row>
    <row r="81" spans="1:11" s="8" customFormat="1" ht="33" customHeight="1">
      <c r="A81" s="45"/>
      <c r="B81" s="5" t="s">
        <v>15</v>
      </c>
      <c r="C81" s="46"/>
      <c r="D81" s="29">
        <f>E81+F81</f>
        <v>120000</v>
      </c>
      <c r="E81" s="28">
        <v>120000</v>
      </c>
      <c r="F81" s="28"/>
      <c r="G81" s="29">
        <f>H81+I81</f>
        <v>31414.43</v>
      </c>
      <c r="H81" s="28">
        <v>31414.43</v>
      </c>
      <c r="I81" s="28"/>
      <c r="J81" s="30">
        <f t="shared" si="0"/>
        <v>26.178691666666666</v>
      </c>
      <c r="K81" s="12"/>
    </row>
    <row r="82" spans="1:11" s="8" customFormat="1" ht="18" customHeight="1">
      <c r="A82" s="45">
        <v>31</v>
      </c>
      <c r="B82" s="5" t="s">
        <v>48</v>
      </c>
      <c r="C82" s="46" t="s">
        <v>134</v>
      </c>
      <c r="D82" s="29">
        <f>E82+F82</f>
        <v>270248</v>
      </c>
      <c r="E82" s="28">
        <f>E83+E84</f>
        <v>270248</v>
      </c>
      <c r="F82" s="28">
        <f>F83+F84</f>
        <v>0</v>
      </c>
      <c r="G82" s="29">
        <f t="shared" si="4"/>
        <v>0</v>
      </c>
      <c r="H82" s="28">
        <f>H83+H84</f>
        <v>0</v>
      </c>
      <c r="I82" s="28">
        <f>I83+I84</f>
        <v>0</v>
      </c>
      <c r="J82" s="30">
        <f t="shared" si="0"/>
        <v>0</v>
      </c>
      <c r="K82" s="12"/>
    </row>
    <row r="83" spans="1:11" s="8" customFormat="1" ht="18" customHeight="1">
      <c r="A83" s="45"/>
      <c r="B83" s="5" t="s">
        <v>49</v>
      </c>
      <c r="C83" s="46"/>
      <c r="D83" s="29">
        <f t="shared" si="3"/>
        <v>8719</v>
      </c>
      <c r="E83" s="28">
        <v>8719</v>
      </c>
      <c r="F83" s="28"/>
      <c r="G83" s="29">
        <f t="shared" si="4"/>
        <v>0</v>
      </c>
      <c r="H83" s="28"/>
      <c r="I83" s="28"/>
      <c r="J83" s="30">
        <f t="shared" si="0"/>
        <v>0</v>
      </c>
      <c r="K83" s="12"/>
    </row>
    <row r="84" spans="1:11" s="8" customFormat="1" ht="18" customHeight="1">
      <c r="A84" s="45"/>
      <c r="B84" s="5" t="s">
        <v>50</v>
      </c>
      <c r="C84" s="46"/>
      <c r="D84" s="29">
        <f t="shared" si="3"/>
        <v>261529</v>
      </c>
      <c r="E84" s="28">
        <v>261529</v>
      </c>
      <c r="F84" s="28"/>
      <c r="G84" s="29">
        <f t="shared" si="4"/>
        <v>0</v>
      </c>
      <c r="H84" s="28">
        <v>0</v>
      </c>
      <c r="I84" s="28"/>
      <c r="J84" s="30">
        <f t="shared" si="0"/>
        <v>0</v>
      </c>
      <c r="K84" s="12"/>
    </row>
    <row r="85" spans="1:10" ht="78.75">
      <c r="A85" s="25">
        <v>32</v>
      </c>
      <c r="B85" s="5" t="s">
        <v>15</v>
      </c>
      <c r="C85" s="34" t="s">
        <v>138</v>
      </c>
      <c r="D85" s="29">
        <f t="shared" si="3"/>
        <v>100000</v>
      </c>
      <c r="E85" s="39">
        <v>100000</v>
      </c>
      <c r="F85" s="22"/>
      <c r="G85" s="29">
        <f t="shared" si="4"/>
        <v>0</v>
      </c>
      <c r="H85" s="28"/>
      <c r="I85" s="38"/>
      <c r="J85" s="30">
        <f t="shared" si="0"/>
        <v>0</v>
      </c>
    </row>
    <row r="86" spans="1:11" s="8" customFormat="1" ht="63">
      <c r="A86" s="25">
        <v>33</v>
      </c>
      <c r="B86" s="5" t="s">
        <v>65</v>
      </c>
      <c r="C86" s="27" t="s">
        <v>139</v>
      </c>
      <c r="D86" s="29">
        <f t="shared" si="3"/>
        <v>140000</v>
      </c>
      <c r="E86" s="28">
        <v>91000</v>
      </c>
      <c r="F86" s="28">
        <v>49000</v>
      </c>
      <c r="G86" s="29">
        <f t="shared" si="4"/>
        <v>6761.6</v>
      </c>
      <c r="H86" s="28">
        <v>6761.6</v>
      </c>
      <c r="I86" s="28">
        <v>0</v>
      </c>
      <c r="J86" s="30">
        <f t="shared" si="0"/>
        <v>4.829714285714286</v>
      </c>
      <c r="K86" s="12"/>
    </row>
    <row r="87" spans="1:11" s="8" customFormat="1" ht="17.25" customHeight="1" hidden="1">
      <c r="A87" s="45"/>
      <c r="B87" s="5" t="s">
        <v>48</v>
      </c>
      <c r="C87" s="46" t="s">
        <v>143</v>
      </c>
      <c r="D87" s="29">
        <f t="shared" si="3"/>
        <v>0</v>
      </c>
      <c r="E87" s="29">
        <f>SUM(E88:E102)</f>
        <v>0</v>
      </c>
      <c r="F87" s="29">
        <f>SUM(F88:F102)</f>
        <v>0</v>
      </c>
      <c r="G87" s="29">
        <f t="shared" si="4"/>
        <v>0</v>
      </c>
      <c r="H87" s="29">
        <f>SUM(H88:H102)</f>
        <v>0</v>
      </c>
      <c r="I87" s="29">
        <f>SUM(I88:I102)</f>
        <v>0</v>
      </c>
      <c r="J87" s="30" t="e">
        <f t="shared" si="0"/>
        <v>#DIV/0!</v>
      </c>
      <c r="K87" s="12"/>
    </row>
    <row r="88" spans="1:11" s="8" customFormat="1" ht="17.25" customHeight="1" hidden="1">
      <c r="A88" s="45"/>
      <c r="B88" s="5" t="s">
        <v>86</v>
      </c>
      <c r="C88" s="46"/>
      <c r="D88" s="29">
        <f t="shared" si="3"/>
        <v>0</v>
      </c>
      <c r="E88" s="28"/>
      <c r="F88" s="28"/>
      <c r="G88" s="29">
        <f t="shared" si="4"/>
        <v>0</v>
      </c>
      <c r="H88" s="28"/>
      <c r="I88" s="28"/>
      <c r="J88" s="30" t="e">
        <f t="shared" si="0"/>
        <v>#DIV/0!</v>
      </c>
      <c r="K88" s="12"/>
    </row>
    <row r="89" spans="1:11" s="8" customFormat="1" ht="17.25" customHeight="1" hidden="1">
      <c r="A89" s="45"/>
      <c r="B89" s="5" t="s">
        <v>87</v>
      </c>
      <c r="C89" s="46"/>
      <c r="D89" s="29">
        <f t="shared" si="3"/>
        <v>0</v>
      </c>
      <c r="E89" s="28"/>
      <c r="F89" s="28"/>
      <c r="G89" s="29">
        <f t="shared" si="4"/>
        <v>0</v>
      </c>
      <c r="H89" s="28"/>
      <c r="I89" s="28"/>
      <c r="J89" s="30" t="e">
        <f t="shared" si="0"/>
        <v>#DIV/0!</v>
      </c>
      <c r="K89" s="12"/>
    </row>
    <row r="90" spans="1:11" s="8" customFormat="1" ht="17.25" customHeight="1" hidden="1">
      <c r="A90" s="45"/>
      <c r="B90" s="5" t="s">
        <v>88</v>
      </c>
      <c r="C90" s="46"/>
      <c r="D90" s="29">
        <f t="shared" si="3"/>
        <v>0</v>
      </c>
      <c r="E90" s="28"/>
      <c r="F90" s="28"/>
      <c r="G90" s="29">
        <f t="shared" si="4"/>
        <v>0</v>
      </c>
      <c r="H90" s="28"/>
      <c r="I90" s="28"/>
      <c r="J90" s="30" t="e">
        <f t="shared" si="0"/>
        <v>#DIV/0!</v>
      </c>
      <c r="K90" s="12"/>
    </row>
    <row r="91" spans="1:11" s="8" customFormat="1" ht="17.25" customHeight="1" hidden="1">
      <c r="A91" s="45"/>
      <c r="B91" s="5" t="s">
        <v>89</v>
      </c>
      <c r="C91" s="46"/>
      <c r="D91" s="29">
        <f t="shared" si="3"/>
        <v>0</v>
      </c>
      <c r="E91" s="28"/>
      <c r="F91" s="28"/>
      <c r="G91" s="29">
        <f t="shared" si="4"/>
        <v>0</v>
      </c>
      <c r="H91" s="28"/>
      <c r="I91" s="28"/>
      <c r="J91" s="30" t="e">
        <f t="shared" si="0"/>
        <v>#DIV/0!</v>
      </c>
      <c r="K91" s="12"/>
    </row>
    <row r="92" spans="1:11" s="8" customFormat="1" ht="17.25" customHeight="1" hidden="1">
      <c r="A92" s="45"/>
      <c r="B92" s="5" t="s">
        <v>11</v>
      </c>
      <c r="C92" s="46"/>
      <c r="D92" s="29">
        <f t="shared" si="3"/>
        <v>0</v>
      </c>
      <c r="E92" s="28"/>
      <c r="F92" s="28"/>
      <c r="G92" s="29">
        <f t="shared" si="4"/>
        <v>0</v>
      </c>
      <c r="H92" s="28"/>
      <c r="I92" s="28"/>
      <c r="J92" s="30" t="e">
        <f t="shared" si="0"/>
        <v>#DIV/0!</v>
      </c>
      <c r="K92" s="12"/>
    </row>
    <row r="93" spans="1:11" s="8" customFormat="1" ht="17.25" customHeight="1" hidden="1">
      <c r="A93" s="45"/>
      <c r="B93" s="5" t="s">
        <v>90</v>
      </c>
      <c r="C93" s="46"/>
      <c r="D93" s="29">
        <f t="shared" si="3"/>
        <v>0</v>
      </c>
      <c r="E93" s="28"/>
      <c r="F93" s="28"/>
      <c r="G93" s="29">
        <f t="shared" si="4"/>
        <v>0</v>
      </c>
      <c r="H93" s="28"/>
      <c r="I93" s="28"/>
      <c r="J93" s="30" t="e">
        <f t="shared" si="0"/>
        <v>#DIV/0!</v>
      </c>
      <c r="K93" s="12"/>
    </row>
    <row r="94" spans="1:11" s="8" customFormat="1" ht="17.25" customHeight="1" hidden="1">
      <c r="A94" s="45"/>
      <c r="B94" s="5" t="s">
        <v>94</v>
      </c>
      <c r="C94" s="46"/>
      <c r="D94" s="29">
        <f t="shared" si="3"/>
        <v>0</v>
      </c>
      <c r="E94" s="28"/>
      <c r="F94" s="28"/>
      <c r="G94" s="29">
        <f t="shared" si="4"/>
        <v>0</v>
      </c>
      <c r="H94" s="28"/>
      <c r="I94" s="28"/>
      <c r="J94" s="30" t="e">
        <f t="shared" si="0"/>
        <v>#DIV/0!</v>
      </c>
      <c r="K94" s="12"/>
    </row>
    <row r="95" spans="1:11" s="8" customFormat="1" ht="17.25" customHeight="1" hidden="1">
      <c r="A95" s="45"/>
      <c r="B95" s="5" t="s">
        <v>91</v>
      </c>
      <c r="C95" s="46"/>
      <c r="D95" s="29">
        <f t="shared" si="3"/>
        <v>0</v>
      </c>
      <c r="E95" s="28"/>
      <c r="F95" s="28"/>
      <c r="G95" s="29">
        <f t="shared" si="4"/>
        <v>0</v>
      </c>
      <c r="H95" s="28"/>
      <c r="I95" s="28"/>
      <c r="J95" s="30" t="e">
        <f t="shared" si="0"/>
        <v>#DIV/0!</v>
      </c>
      <c r="K95" s="12"/>
    </row>
    <row r="96" spans="1:11" s="8" customFormat="1" ht="17.25" customHeight="1" hidden="1">
      <c r="A96" s="45"/>
      <c r="B96" s="5" t="s">
        <v>52</v>
      </c>
      <c r="C96" s="46"/>
      <c r="D96" s="29">
        <f>E96+F96</f>
        <v>0</v>
      </c>
      <c r="E96" s="28"/>
      <c r="F96" s="28"/>
      <c r="G96" s="29">
        <f t="shared" si="4"/>
        <v>0</v>
      </c>
      <c r="H96" s="28"/>
      <c r="I96" s="28"/>
      <c r="J96" s="30" t="e">
        <f t="shared" si="0"/>
        <v>#DIV/0!</v>
      </c>
      <c r="K96" s="12"/>
    </row>
    <row r="97" spans="1:11" s="8" customFormat="1" ht="17.25" customHeight="1" hidden="1">
      <c r="A97" s="45"/>
      <c r="B97" s="5" t="s">
        <v>53</v>
      </c>
      <c r="C97" s="46"/>
      <c r="D97" s="29">
        <f t="shared" si="3"/>
        <v>0</v>
      </c>
      <c r="E97" s="28"/>
      <c r="F97" s="28"/>
      <c r="G97" s="29">
        <f t="shared" si="4"/>
        <v>0</v>
      </c>
      <c r="H97" s="28"/>
      <c r="I97" s="28"/>
      <c r="J97" s="30" t="e">
        <f t="shared" si="0"/>
        <v>#DIV/0!</v>
      </c>
      <c r="K97" s="12"/>
    </row>
    <row r="98" spans="1:11" s="8" customFormat="1" ht="17.25" customHeight="1" hidden="1">
      <c r="A98" s="45"/>
      <c r="B98" s="5" t="s">
        <v>75</v>
      </c>
      <c r="C98" s="46"/>
      <c r="D98" s="29">
        <f t="shared" si="3"/>
        <v>0</v>
      </c>
      <c r="E98" s="28"/>
      <c r="F98" s="28"/>
      <c r="G98" s="29">
        <f t="shared" si="4"/>
        <v>0</v>
      </c>
      <c r="H98" s="28"/>
      <c r="I98" s="28"/>
      <c r="J98" s="30" t="e">
        <f t="shared" si="0"/>
        <v>#DIV/0!</v>
      </c>
      <c r="K98" s="12"/>
    </row>
    <row r="99" spans="1:11" s="8" customFormat="1" ht="17.25" customHeight="1" hidden="1">
      <c r="A99" s="45"/>
      <c r="B99" s="5" t="s">
        <v>92</v>
      </c>
      <c r="C99" s="46"/>
      <c r="D99" s="29">
        <f t="shared" si="3"/>
        <v>0</v>
      </c>
      <c r="E99" s="28"/>
      <c r="F99" s="28"/>
      <c r="G99" s="29">
        <f t="shared" si="4"/>
        <v>0</v>
      </c>
      <c r="H99" s="28"/>
      <c r="I99" s="28"/>
      <c r="J99" s="30" t="e">
        <f t="shared" si="0"/>
        <v>#DIV/0!</v>
      </c>
      <c r="K99" s="12"/>
    </row>
    <row r="100" spans="1:11" s="8" customFormat="1" ht="17.25" customHeight="1" hidden="1">
      <c r="A100" s="45"/>
      <c r="B100" s="5" t="s">
        <v>93</v>
      </c>
      <c r="C100" s="46"/>
      <c r="D100" s="29">
        <f t="shared" si="3"/>
        <v>0</v>
      </c>
      <c r="E100" s="28"/>
      <c r="F100" s="28"/>
      <c r="G100" s="29">
        <f t="shared" si="4"/>
        <v>0</v>
      </c>
      <c r="H100" s="28"/>
      <c r="I100" s="28"/>
      <c r="J100" s="30" t="e">
        <f t="shared" si="0"/>
        <v>#DIV/0!</v>
      </c>
      <c r="K100" s="12"/>
    </row>
    <row r="101" spans="1:11" s="8" customFormat="1" ht="17.25" customHeight="1" hidden="1">
      <c r="A101" s="45"/>
      <c r="B101" s="5" t="s">
        <v>74</v>
      </c>
      <c r="C101" s="46"/>
      <c r="D101" s="29">
        <f t="shared" si="3"/>
        <v>0</v>
      </c>
      <c r="E101" s="28"/>
      <c r="F101" s="28"/>
      <c r="G101" s="29">
        <f t="shared" si="4"/>
        <v>0</v>
      </c>
      <c r="H101" s="28"/>
      <c r="I101" s="28"/>
      <c r="J101" s="30" t="e">
        <f t="shared" si="0"/>
        <v>#DIV/0!</v>
      </c>
      <c r="K101" s="12"/>
    </row>
    <row r="102" spans="1:11" s="8" customFormat="1" ht="17.25" customHeight="1" hidden="1">
      <c r="A102" s="45"/>
      <c r="B102" s="5" t="s">
        <v>35</v>
      </c>
      <c r="C102" s="46"/>
      <c r="D102" s="29">
        <f t="shared" si="3"/>
        <v>0</v>
      </c>
      <c r="E102" s="28"/>
      <c r="F102" s="28"/>
      <c r="G102" s="29">
        <f t="shared" si="4"/>
        <v>0</v>
      </c>
      <c r="H102" s="28"/>
      <c r="I102" s="28"/>
      <c r="J102" s="30" t="e">
        <f t="shared" si="0"/>
        <v>#DIV/0!</v>
      </c>
      <c r="K102" s="12"/>
    </row>
    <row r="103" spans="1:11" s="8" customFormat="1" ht="51.75" customHeight="1">
      <c r="A103" s="25">
        <v>34</v>
      </c>
      <c r="B103" s="5" t="s">
        <v>17</v>
      </c>
      <c r="C103" s="27" t="s">
        <v>140</v>
      </c>
      <c r="D103" s="29">
        <f t="shared" si="3"/>
        <v>50000</v>
      </c>
      <c r="E103" s="28">
        <v>50000</v>
      </c>
      <c r="F103" s="28"/>
      <c r="G103" s="29">
        <f t="shared" si="4"/>
        <v>0</v>
      </c>
      <c r="H103" s="28"/>
      <c r="I103" s="28"/>
      <c r="J103" s="30">
        <f t="shared" si="0"/>
        <v>0</v>
      </c>
      <c r="K103" s="12"/>
    </row>
    <row r="104" spans="1:11" s="8" customFormat="1" ht="51.75" customHeight="1" hidden="1">
      <c r="A104" s="25"/>
      <c r="B104" s="5" t="s">
        <v>17</v>
      </c>
      <c r="C104" s="27" t="s">
        <v>103</v>
      </c>
      <c r="D104" s="29">
        <f t="shared" si="3"/>
        <v>0</v>
      </c>
      <c r="E104" s="28"/>
      <c r="F104" s="28"/>
      <c r="G104" s="29">
        <f t="shared" si="4"/>
        <v>0</v>
      </c>
      <c r="H104" s="28"/>
      <c r="I104" s="28"/>
      <c r="J104" s="30" t="e">
        <f t="shared" si="0"/>
        <v>#DIV/0!</v>
      </c>
      <c r="K104" s="12"/>
    </row>
    <row r="105" spans="1:11" s="8" customFormat="1" ht="72" customHeight="1">
      <c r="A105" s="25">
        <v>35</v>
      </c>
      <c r="B105" s="5" t="s">
        <v>66</v>
      </c>
      <c r="C105" s="27" t="s">
        <v>141</v>
      </c>
      <c r="D105" s="29">
        <f>E105+F105</f>
        <v>256643.4</v>
      </c>
      <c r="E105" s="28">
        <v>200000</v>
      </c>
      <c r="F105" s="28">
        <v>56643.4</v>
      </c>
      <c r="G105" s="29">
        <f t="shared" si="4"/>
        <v>86737.62</v>
      </c>
      <c r="H105" s="28">
        <v>30094.22</v>
      </c>
      <c r="I105" s="28">
        <v>56643.4</v>
      </c>
      <c r="J105" s="30">
        <f t="shared" si="0"/>
        <v>33.79694159288725</v>
      </c>
      <c r="K105" s="12"/>
    </row>
    <row r="106" spans="1:11" s="8" customFormat="1" ht="39" customHeight="1">
      <c r="A106" s="50">
        <v>36</v>
      </c>
      <c r="B106" s="5" t="s">
        <v>18</v>
      </c>
      <c r="C106" s="52" t="s">
        <v>159</v>
      </c>
      <c r="D106" s="29">
        <f>E106+F106</f>
        <v>550000</v>
      </c>
      <c r="E106" s="28">
        <v>550000</v>
      </c>
      <c r="F106" s="28"/>
      <c r="G106" s="29">
        <f t="shared" si="4"/>
        <v>133223.81</v>
      </c>
      <c r="H106" s="28">
        <v>133223.81</v>
      </c>
      <c r="I106" s="28"/>
      <c r="J106" s="30">
        <f t="shared" si="0"/>
        <v>24.222510909090907</v>
      </c>
      <c r="K106" s="12"/>
    </row>
    <row r="107" spans="1:11" s="8" customFormat="1" ht="39" customHeight="1">
      <c r="A107" s="51"/>
      <c r="B107" s="5" t="s">
        <v>19</v>
      </c>
      <c r="C107" s="53"/>
      <c r="D107" s="29">
        <f>E107+F107</f>
        <v>185000</v>
      </c>
      <c r="E107" s="28">
        <v>185000</v>
      </c>
      <c r="F107" s="28"/>
      <c r="G107" s="29">
        <f t="shared" si="4"/>
        <v>20000</v>
      </c>
      <c r="H107" s="28">
        <v>20000</v>
      </c>
      <c r="I107" s="28"/>
      <c r="J107" s="30">
        <f t="shared" si="0"/>
        <v>10.81081081081081</v>
      </c>
      <c r="K107" s="12"/>
    </row>
    <row r="108" spans="1:11" s="8" customFormat="1" ht="78.75">
      <c r="A108" s="25">
        <v>37</v>
      </c>
      <c r="B108" s="5" t="s">
        <v>20</v>
      </c>
      <c r="C108" s="27" t="s">
        <v>97</v>
      </c>
      <c r="D108" s="29">
        <f t="shared" si="3"/>
        <v>2980000</v>
      </c>
      <c r="E108" s="28">
        <v>2980000</v>
      </c>
      <c r="F108" s="28"/>
      <c r="G108" s="29">
        <f t="shared" si="4"/>
        <v>641581.71</v>
      </c>
      <c r="H108" s="28">
        <v>641581.71</v>
      </c>
      <c r="I108" s="28"/>
      <c r="J108" s="30">
        <f t="shared" si="0"/>
        <v>21.529587583892614</v>
      </c>
      <c r="K108" s="12"/>
    </row>
    <row r="109" spans="1:11" s="8" customFormat="1" ht="63.75" customHeight="1">
      <c r="A109" s="25">
        <v>38</v>
      </c>
      <c r="B109" s="5" t="s">
        <v>67</v>
      </c>
      <c r="C109" s="27" t="s">
        <v>142</v>
      </c>
      <c r="D109" s="29">
        <f t="shared" si="3"/>
        <v>30000</v>
      </c>
      <c r="E109" s="28">
        <v>30000</v>
      </c>
      <c r="F109" s="28"/>
      <c r="G109" s="29">
        <f t="shared" si="4"/>
        <v>4597.98</v>
      </c>
      <c r="H109" s="28">
        <v>4597.98</v>
      </c>
      <c r="I109" s="28"/>
      <c r="J109" s="30">
        <f t="shared" si="0"/>
        <v>15.3266</v>
      </c>
      <c r="K109" s="12"/>
    </row>
    <row r="110" spans="1:11" s="8" customFormat="1" ht="89.25" customHeight="1">
      <c r="A110" s="25">
        <v>39</v>
      </c>
      <c r="B110" s="5" t="s">
        <v>21</v>
      </c>
      <c r="C110" s="27" t="s">
        <v>145</v>
      </c>
      <c r="D110" s="29">
        <f t="shared" si="3"/>
        <v>5000</v>
      </c>
      <c r="E110" s="28">
        <v>5000</v>
      </c>
      <c r="F110" s="28"/>
      <c r="G110" s="29">
        <f t="shared" si="4"/>
        <v>0</v>
      </c>
      <c r="H110" s="28">
        <v>0</v>
      </c>
      <c r="I110" s="28"/>
      <c r="J110" s="30">
        <f t="shared" si="0"/>
        <v>0</v>
      </c>
      <c r="K110" s="12"/>
    </row>
    <row r="111" spans="1:11" s="8" customFormat="1" ht="78.75" customHeight="1" hidden="1">
      <c r="A111" s="25"/>
      <c r="B111" s="5" t="s">
        <v>22</v>
      </c>
      <c r="C111" s="27" t="s">
        <v>163</v>
      </c>
      <c r="D111" s="29">
        <f t="shared" si="3"/>
        <v>0</v>
      </c>
      <c r="E111" s="28"/>
      <c r="F111" s="28"/>
      <c r="G111" s="29">
        <f t="shared" si="4"/>
        <v>0</v>
      </c>
      <c r="H111" s="28">
        <v>0</v>
      </c>
      <c r="I111" s="28">
        <v>0</v>
      </c>
      <c r="J111" s="30" t="e">
        <f t="shared" si="0"/>
        <v>#DIV/0!</v>
      </c>
      <c r="K111" s="12"/>
    </row>
    <row r="112" spans="1:11" s="8" customFormat="1" ht="78.75" customHeight="1">
      <c r="A112" s="25">
        <v>40</v>
      </c>
      <c r="B112" s="5" t="s">
        <v>23</v>
      </c>
      <c r="C112" s="27" t="s">
        <v>146</v>
      </c>
      <c r="D112" s="29">
        <f t="shared" si="3"/>
        <v>1082600</v>
      </c>
      <c r="E112" s="28">
        <v>1082600</v>
      </c>
      <c r="F112" s="28"/>
      <c r="G112" s="29">
        <f t="shared" si="4"/>
        <v>0</v>
      </c>
      <c r="H112" s="28">
        <v>0</v>
      </c>
      <c r="I112" s="28"/>
      <c r="J112" s="30">
        <f t="shared" si="0"/>
        <v>0</v>
      </c>
      <c r="K112" s="12"/>
    </row>
    <row r="113" spans="1:11" s="8" customFormat="1" ht="63">
      <c r="A113" s="25">
        <v>41</v>
      </c>
      <c r="B113" s="5" t="s">
        <v>24</v>
      </c>
      <c r="C113" s="27" t="s">
        <v>148</v>
      </c>
      <c r="D113" s="29">
        <f t="shared" si="3"/>
        <v>900000</v>
      </c>
      <c r="E113" s="28">
        <v>900000</v>
      </c>
      <c r="F113" s="28"/>
      <c r="G113" s="29">
        <f t="shared" si="4"/>
        <v>330784.3</v>
      </c>
      <c r="H113" s="28">
        <v>330784.3</v>
      </c>
      <c r="I113" s="28"/>
      <c r="J113" s="30">
        <f t="shared" si="0"/>
        <v>36.75381111111111</v>
      </c>
      <c r="K113" s="12"/>
    </row>
    <row r="114" spans="1:11" s="8" customFormat="1" ht="96" customHeight="1">
      <c r="A114" s="25">
        <v>42</v>
      </c>
      <c r="B114" s="5" t="s">
        <v>24</v>
      </c>
      <c r="C114" s="27" t="s">
        <v>149</v>
      </c>
      <c r="D114" s="29">
        <f t="shared" si="3"/>
        <v>8000000</v>
      </c>
      <c r="E114" s="28">
        <v>8000000</v>
      </c>
      <c r="F114" s="28"/>
      <c r="G114" s="29">
        <f t="shared" si="4"/>
        <v>3649304.92</v>
      </c>
      <c r="H114" s="28">
        <v>3649304.92</v>
      </c>
      <c r="I114" s="28"/>
      <c r="J114" s="30">
        <f t="shared" si="0"/>
        <v>45.6163115</v>
      </c>
      <c r="K114" s="12"/>
    </row>
    <row r="115" spans="1:11" s="8" customFormat="1" ht="76.5" customHeight="1">
      <c r="A115" s="25">
        <v>43</v>
      </c>
      <c r="B115" s="5" t="s">
        <v>24</v>
      </c>
      <c r="C115" s="27" t="s">
        <v>150</v>
      </c>
      <c r="D115" s="29">
        <f t="shared" si="3"/>
        <v>100000</v>
      </c>
      <c r="E115" s="28">
        <v>100000</v>
      </c>
      <c r="F115" s="28"/>
      <c r="G115" s="29">
        <f t="shared" si="4"/>
        <v>98875</v>
      </c>
      <c r="H115" s="28">
        <v>98875</v>
      </c>
      <c r="I115" s="28"/>
      <c r="J115" s="30">
        <f t="shared" si="0"/>
        <v>98.875</v>
      </c>
      <c r="K115" s="12"/>
    </row>
    <row r="116" spans="1:11" s="8" customFormat="1" ht="63" customHeight="1">
      <c r="A116" s="25">
        <v>44</v>
      </c>
      <c r="B116" s="5" t="s">
        <v>24</v>
      </c>
      <c r="C116" s="27" t="s">
        <v>151</v>
      </c>
      <c r="D116" s="29">
        <f t="shared" si="3"/>
        <v>350000</v>
      </c>
      <c r="E116" s="28">
        <v>350000</v>
      </c>
      <c r="F116" s="28"/>
      <c r="G116" s="29">
        <f t="shared" si="4"/>
        <v>132273.56</v>
      </c>
      <c r="H116" s="28">
        <v>132273.56</v>
      </c>
      <c r="I116" s="28"/>
      <c r="J116" s="30">
        <f t="shared" si="0"/>
        <v>37.79244571428572</v>
      </c>
      <c r="K116" s="12"/>
    </row>
    <row r="117" spans="1:10" ht="99.75" customHeight="1">
      <c r="A117" s="25">
        <v>45</v>
      </c>
      <c r="B117" s="25">
        <v>1217640</v>
      </c>
      <c r="C117" s="37" t="s">
        <v>104</v>
      </c>
      <c r="D117" s="29">
        <f t="shared" si="3"/>
        <v>340514</v>
      </c>
      <c r="E117" s="39">
        <v>340514</v>
      </c>
      <c r="F117" s="25"/>
      <c r="G117" s="29">
        <f t="shared" si="4"/>
        <v>0</v>
      </c>
      <c r="H117" s="34">
        <v>0</v>
      </c>
      <c r="I117" s="34"/>
      <c r="J117" s="30">
        <f t="shared" si="0"/>
        <v>0</v>
      </c>
    </row>
    <row r="118" spans="1:11" s="8" customFormat="1" ht="87" customHeight="1">
      <c r="A118" s="25">
        <v>46</v>
      </c>
      <c r="B118" s="5" t="s">
        <v>68</v>
      </c>
      <c r="C118" s="27" t="s">
        <v>152</v>
      </c>
      <c r="D118" s="29">
        <f t="shared" si="3"/>
        <v>35000</v>
      </c>
      <c r="E118" s="28">
        <v>35000</v>
      </c>
      <c r="F118" s="28">
        <v>0</v>
      </c>
      <c r="G118" s="29">
        <f t="shared" si="4"/>
        <v>3767.98</v>
      </c>
      <c r="H118" s="28">
        <v>3767.98</v>
      </c>
      <c r="I118" s="28"/>
      <c r="J118" s="30">
        <f t="shared" si="0"/>
        <v>10.765657142857144</v>
      </c>
      <c r="K118" s="12"/>
    </row>
    <row r="119" spans="1:11" s="8" customFormat="1" ht="87" customHeight="1" hidden="1">
      <c r="A119" s="25"/>
      <c r="B119" s="5"/>
      <c r="C119" s="37" t="s">
        <v>104</v>
      </c>
      <c r="D119" s="29"/>
      <c r="E119" s="28"/>
      <c r="F119" s="28"/>
      <c r="G119" s="29"/>
      <c r="H119" s="28">
        <v>0</v>
      </c>
      <c r="I119" s="28"/>
      <c r="J119" s="30"/>
      <c r="K119" s="14"/>
    </row>
    <row r="120" spans="1:11" s="8" customFormat="1" ht="80.25" customHeight="1">
      <c r="A120" s="45">
        <v>47</v>
      </c>
      <c r="B120" s="5" t="s">
        <v>26</v>
      </c>
      <c r="C120" s="58" t="s">
        <v>147</v>
      </c>
      <c r="D120" s="29">
        <f t="shared" si="3"/>
        <v>11000000</v>
      </c>
      <c r="E120" s="28"/>
      <c r="F120" s="28">
        <v>11000000</v>
      </c>
      <c r="G120" s="29">
        <f t="shared" si="4"/>
        <v>0</v>
      </c>
      <c r="H120" s="28"/>
      <c r="I120" s="28">
        <v>0</v>
      </c>
      <c r="J120" s="30">
        <f t="shared" si="0"/>
        <v>0</v>
      </c>
      <c r="K120" s="12"/>
    </row>
    <row r="121" spans="1:11" s="8" customFormat="1" ht="30" customHeight="1" hidden="1">
      <c r="A121" s="45"/>
      <c r="B121" s="5" t="s">
        <v>43</v>
      </c>
      <c r="C121" s="58"/>
      <c r="D121" s="29">
        <f t="shared" si="3"/>
        <v>0</v>
      </c>
      <c r="E121" s="28"/>
      <c r="F121" s="28"/>
      <c r="G121" s="29">
        <f t="shared" si="4"/>
        <v>0</v>
      </c>
      <c r="H121" s="28">
        <v>0</v>
      </c>
      <c r="I121" s="28"/>
      <c r="J121" s="30" t="e">
        <f t="shared" si="0"/>
        <v>#DIV/0!</v>
      </c>
      <c r="K121" s="12"/>
    </row>
    <row r="122" spans="1:11" s="8" customFormat="1" ht="30" customHeight="1" hidden="1">
      <c r="A122" s="45"/>
      <c r="B122" s="5" t="s">
        <v>76</v>
      </c>
      <c r="C122" s="58"/>
      <c r="D122" s="29">
        <f>E122+F122</f>
        <v>0</v>
      </c>
      <c r="E122" s="28"/>
      <c r="F122" s="28"/>
      <c r="G122" s="29">
        <f>H122+I122</f>
        <v>0</v>
      </c>
      <c r="H122" s="28">
        <v>0</v>
      </c>
      <c r="I122" s="28"/>
      <c r="J122" s="30" t="e">
        <f t="shared" si="0"/>
        <v>#DIV/0!</v>
      </c>
      <c r="K122" s="12"/>
    </row>
    <row r="123" spans="1:11" s="8" customFormat="1" ht="80.25" customHeight="1">
      <c r="A123" s="25">
        <v>48</v>
      </c>
      <c r="B123" s="5" t="s">
        <v>41</v>
      </c>
      <c r="C123" s="27" t="s">
        <v>153</v>
      </c>
      <c r="D123" s="29">
        <f t="shared" si="3"/>
        <v>412300</v>
      </c>
      <c r="E123" s="28"/>
      <c r="F123" s="28">
        <v>412300</v>
      </c>
      <c r="G123" s="29">
        <f t="shared" si="4"/>
        <v>0</v>
      </c>
      <c r="H123" s="28"/>
      <c r="I123" s="28">
        <v>0</v>
      </c>
      <c r="J123" s="30">
        <f aca="true" t="shared" si="5" ref="J123:J137">G123/D123*100</f>
        <v>0</v>
      </c>
      <c r="K123" s="12"/>
    </row>
    <row r="124" spans="1:11" s="8" customFormat="1" ht="58.5" customHeight="1">
      <c r="A124" s="25">
        <v>49</v>
      </c>
      <c r="B124" s="5" t="s">
        <v>56</v>
      </c>
      <c r="C124" s="27" t="s">
        <v>154</v>
      </c>
      <c r="D124" s="29">
        <f t="shared" si="3"/>
        <v>30000</v>
      </c>
      <c r="E124" s="28">
        <v>30000</v>
      </c>
      <c r="F124" s="28"/>
      <c r="G124" s="29">
        <f t="shared" si="4"/>
        <v>0</v>
      </c>
      <c r="H124" s="28">
        <v>0</v>
      </c>
      <c r="I124" s="28"/>
      <c r="J124" s="30">
        <f t="shared" si="5"/>
        <v>0</v>
      </c>
      <c r="K124" s="12"/>
    </row>
    <row r="125" spans="1:11" s="8" customFormat="1" ht="69" customHeight="1">
      <c r="A125" s="25">
        <v>50</v>
      </c>
      <c r="B125" s="5" t="s">
        <v>56</v>
      </c>
      <c r="C125" s="27" t="s">
        <v>155</v>
      </c>
      <c r="D125" s="29">
        <f>E125+F125</f>
        <v>60000</v>
      </c>
      <c r="E125" s="28">
        <v>60000</v>
      </c>
      <c r="F125" s="28"/>
      <c r="G125" s="29">
        <f>H125+I125</f>
        <v>59870</v>
      </c>
      <c r="H125" s="28">
        <v>59870</v>
      </c>
      <c r="I125" s="28"/>
      <c r="J125" s="30">
        <f t="shared" si="5"/>
        <v>99.78333333333333</v>
      </c>
      <c r="K125" s="12"/>
    </row>
    <row r="126" spans="1:11" s="8" customFormat="1" ht="23.25" customHeight="1">
      <c r="A126" s="45">
        <v>51</v>
      </c>
      <c r="B126" s="5" t="s">
        <v>48</v>
      </c>
      <c r="C126" s="46" t="s">
        <v>156</v>
      </c>
      <c r="D126" s="29">
        <f t="shared" si="3"/>
        <v>617450</v>
      </c>
      <c r="E126" s="28">
        <f>E128+E127+E130+E129</f>
        <v>570000</v>
      </c>
      <c r="F126" s="28">
        <f>F128+F127+F130+F129</f>
        <v>47450</v>
      </c>
      <c r="G126" s="29">
        <f>H126+I126</f>
        <v>228925.12</v>
      </c>
      <c r="H126" s="28">
        <f>H128+H127+H130+H129</f>
        <v>225350.12</v>
      </c>
      <c r="I126" s="28">
        <f>I128+I127+I130+I129</f>
        <v>3575</v>
      </c>
      <c r="J126" s="30">
        <f t="shared" si="5"/>
        <v>37.07589602396955</v>
      </c>
      <c r="K126" s="12"/>
    </row>
    <row r="127" spans="1:11" s="8" customFormat="1" ht="15.75" customHeight="1">
      <c r="A127" s="45"/>
      <c r="B127" s="5" t="s">
        <v>57</v>
      </c>
      <c r="C127" s="46"/>
      <c r="D127" s="29">
        <f t="shared" si="3"/>
        <v>495000</v>
      </c>
      <c r="E127" s="28">
        <v>495000</v>
      </c>
      <c r="F127" s="28"/>
      <c r="G127" s="29">
        <f>H127+I127</f>
        <v>225350.12</v>
      </c>
      <c r="H127" s="28">
        <v>225350.12</v>
      </c>
      <c r="I127" s="28"/>
      <c r="J127" s="30">
        <f t="shared" si="5"/>
        <v>45.525276767676765</v>
      </c>
      <c r="K127" s="12"/>
    </row>
    <row r="128" spans="1:11" s="8" customFormat="1" ht="22.5" customHeight="1">
      <c r="A128" s="45"/>
      <c r="B128" s="5" t="s">
        <v>44</v>
      </c>
      <c r="C128" s="46"/>
      <c r="D128" s="29">
        <f t="shared" si="3"/>
        <v>75000</v>
      </c>
      <c r="E128" s="28">
        <v>75000</v>
      </c>
      <c r="F128" s="28"/>
      <c r="G128" s="29">
        <f>H128+I128</f>
        <v>0</v>
      </c>
      <c r="H128" s="28">
        <v>0</v>
      </c>
      <c r="I128" s="28"/>
      <c r="J128" s="30">
        <f t="shared" si="5"/>
        <v>0</v>
      </c>
      <c r="K128" s="12"/>
    </row>
    <row r="129" spans="1:11" s="8" customFormat="1" ht="22.5" customHeight="1">
      <c r="A129" s="45"/>
      <c r="B129" s="5" t="s">
        <v>59</v>
      </c>
      <c r="C129" s="46"/>
      <c r="D129" s="29">
        <f>E129+F129</f>
        <v>39000</v>
      </c>
      <c r="E129" s="28"/>
      <c r="F129" s="28">
        <v>39000</v>
      </c>
      <c r="G129" s="29">
        <f>H129+I129</f>
        <v>3575</v>
      </c>
      <c r="H129" s="28"/>
      <c r="I129" s="28">
        <v>3575</v>
      </c>
      <c r="J129" s="30">
        <f t="shared" si="5"/>
        <v>9.166666666666666</v>
      </c>
      <c r="K129" s="12"/>
    </row>
    <row r="130" spans="1:11" s="8" customFormat="1" ht="22.5" customHeight="1">
      <c r="A130" s="45"/>
      <c r="B130" s="5" t="s">
        <v>58</v>
      </c>
      <c r="C130" s="46"/>
      <c r="D130" s="29">
        <f t="shared" si="3"/>
        <v>8450</v>
      </c>
      <c r="E130" s="28"/>
      <c r="F130" s="28">
        <v>8450</v>
      </c>
      <c r="G130" s="29">
        <f t="shared" si="4"/>
        <v>0</v>
      </c>
      <c r="H130" s="28"/>
      <c r="I130" s="28">
        <v>0</v>
      </c>
      <c r="J130" s="30">
        <f t="shared" si="5"/>
        <v>0</v>
      </c>
      <c r="K130" s="12"/>
    </row>
    <row r="131" spans="1:11" s="8" customFormat="1" ht="75" customHeight="1">
      <c r="A131" s="25">
        <v>52</v>
      </c>
      <c r="B131" s="5" t="s">
        <v>69</v>
      </c>
      <c r="C131" s="27" t="s">
        <v>157</v>
      </c>
      <c r="D131" s="29">
        <f t="shared" si="3"/>
        <v>50000</v>
      </c>
      <c r="E131" s="28">
        <v>50000</v>
      </c>
      <c r="F131" s="28"/>
      <c r="G131" s="29">
        <f t="shared" si="4"/>
        <v>6570</v>
      </c>
      <c r="H131" s="28">
        <v>6570</v>
      </c>
      <c r="I131" s="28"/>
      <c r="J131" s="30">
        <f t="shared" si="5"/>
        <v>13.139999999999999</v>
      </c>
      <c r="K131" s="13"/>
    </row>
    <row r="132" spans="1:11" s="8" customFormat="1" ht="51.75" customHeight="1">
      <c r="A132" s="25">
        <v>53</v>
      </c>
      <c r="B132" s="5" t="s">
        <v>70</v>
      </c>
      <c r="C132" s="27" t="s">
        <v>158</v>
      </c>
      <c r="D132" s="29">
        <f t="shared" si="3"/>
        <v>150000</v>
      </c>
      <c r="E132" s="28">
        <v>100000</v>
      </c>
      <c r="F132" s="28">
        <v>50000</v>
      </c>
      <c r="G132" s="29">
        <f t="shared" si="4"/>
        <v>28795</v>
      </c>
      <c r="H132" s="28">
        <v>4075</v>
      </c>
      <c r="I132" s="28">
        <v>24720</v>
      </c>
      <c r="J132" s="30">
        <f t="shared" si="5"/>
        <v>19.19666666666667</v>
      </c>
      <c r="K132" s="12"/>
    </row>
    <row r="133" spans="1:11" s="8" customFormat="1" ht="58.5" customHeight="1">
      <c r="A133" s="25">
        <v>54</v>
      </c>
      <c r="B133" s="5" t="s">
        <v>54</v>
      </c>
      <c r="C133" s="27" t="s">
        <v>167</v>
      </c>
      <c r="D133" s="29">
        <f t="shared" si="3"/>
        <v>42610</v>
      </c>
      <c r="E133" s="28">
        <v>42610</v>
      </c>
      <c r="F133" s="28"/>
      <c r="G133" s="29">
        <f t="shared" si="4"/>
        <v>21070.76</v>
      </c>
      <c r="H133" s="28">
        <v>21070.76</v>
      </c>
      <c r="I133" s="28"/>
      <c r="J133" s="30">
        <f t="shared" si="5"/>
        <v>49.45026988969725</v>
      </c>
      <c r="K133" s="12"/>
    </row>
    <row r="134" spans="1:10" ht="39.75" customHeight="1" hidden="1">
      <c r="A134" s="25"/>
      <c r="B134" s="5" t="s">
        <v>35</v>
      </c>
      <c r="C134" s="27" t="s">
        <v>162</v>
      </c>
      <c r="D134" s="29">
        <f>E134+F134</f>
        <v>0</v>
      </c>
      <c r="E134" s="28"/>
      <c r="F134" s="22"/>
      <c r="G134" s="29">
        <f t="shared" si="4"/>
        <v>0</v>
      </c>
      <c r="H134" s="28"/>
      <c r="I134" s="38"/>
      <c r="J134" s="30" t="e">
        <f t="shared" si="5"/>
        <v>#DIV/0!</v>
      </c>
    </row>
    <row r="135" spans="1:11" s="8" customFormat="1" ht="74.25" customHeight="1" hidden="1">
      <c r="A135" s="25"/>
      <c r="B135" s="5" t="s">
        <v>35</v>
      </c>
      <c r="C135" s="27" t="s">
        <v>111</v>
      </c>
      <c r="D135" s="29">
        <f>E135+F135</f>
        <v>0</v>
      </c>
      <c r="E135" s="28"/>
      <c r="F135" s="28"/>
      <c r="G135" s="29">
        <f>H135+I135</f>
        <v>0</v>
      </c>
      <c r="H135" s="28"/>
      <c r="I135" s="28"/>
      <c r="J135" s="30" t="e">
        <f>G135/D135*100</f>
        <v>#DIV/0!</v>
      </c>
      <c r="K135" s="12"/>
    </row>
    <row r="136" spans="1:11" s="8" customFormat="1" ht="74.25" customHeight="1" hidden="1">
      <c r="A136" s="25"/>
      <c r="B136" s="5" t="s">
        <v>35</v>
      </c>
      <c r="C136" s="27" t="s">
        <v>165</v>
      </c>
      <c r="D136" s="29">
        <f>E136+F136</f>
        <v>0</v>
      </c>
      <c r="E136" s="28"/>
      <c r="F136" s="28"/>
      <c r="G136" s="29">
        <f>H136+I136</f>
        <v>0</v>
      </c>
      <c r="H136" s="28"/>
      <c r="I136" s="28"/>
      <c r="J136" s="30" t="e">
        <f t="shared" si="5"/>
        <v>#DIV/0!</v>
      </c>
      <c r="K136" s="12"/>
    </row>
    <row r="137" spans="1:11" s="10" customFormat="1" ht="15.75">
      <c r="A137" s="40"/>
      <c r="B137" s="40"/>
      <c r="C137" s="41" t="s">
        <v>79</v>
      </c>
      <c r="D137" s="29">
        <f>E137+F137</f>
        <v>113424915.4</v>
      </c>
      <c r="E137" s="29">
        <f>E6+E20+E13+E21+E22+E23+E24+E25+E26+E27+E28+E29+E30+E31+E32+E33+E34+E35+E36+E37+E38+E39+E45+E46+E47+E48+E49+E50+E51+E52+E53+E54+E55+E56+E57+E58+E59+E62+E63+E64+E71+E72+E73+E77+E78+E79+E80+E81+E82+E85+E86+E87+E103+E104+E105+E108+E109+E110+E112+E113+E114+E115+E116+E118+E120+E121+E122+E123+E124+E125+E126+E131+E132+E133+E134+E111+E117+E136+E106+E107+E135</f>
        <v>89604142</v>
      </c>
      <c r="F137" s="29">
        <f>F6+F20+F13+F21+F22+F23+F24+F25+F26+F27+F28+F29+F30+F31+F32+F33+F34+F35+F36+F37+F38+F39+F45+F46+F47+F48+F49+F50+F51+F52+F53+F54+F55+F56+F57+F58+F59+F62+F63+F64+F71+F72+F73+F77+F78+F79+F80+F81+F82+F85+F86+F87+F103+F104+F105+F108+F109+F110+F112+F113+F114+F115+F116+F118+F120+F121+F122+F123+F124+F125+F126+F131+F132+F133+F134+F111+F117+F136+F106+F107+F135</f>
        <v>23820773.4</v>
      </c>
      <c r="G137" s="29">
        <f>G6+G20+G13+G21+G22+G23+G24+G25+G26+G27+G28+G29+G30+G31+G32+G33+G34+G35+G36+G37+G38+G39+G45+G46+G47+G48+G49+G50+G51+G52+G53+G54+G55+G56+G57+G58+G59+G62+G63+G64+G71+G72+G73+G77+G78+G79+G80+G81+G82+G85+G86+G87+G103+G104+G105+G108+G109+G110+G112+G113+G114+G115+G116+G118+G120+G121+G122+G123+G124+G125+G126+G131+G132+G133+G134+G111+G117+G136+G106+G107+G135</f>
        <v>25589070.170000006</v>
      </c>
      <c r="H137" s="29">
        <f>H6+H20+H13+H21+H22+H23+H24+H25+H26+H27+H28+H29+H30+H31+H32+H33+H34+H35+H36+H37+H38+H39+H45+H46+H47+H48+H49+H50+H51+H52+H53+H54+H55+H56+H57+H58+H59+H62+H63+H64+H71+H72+H73+H77+H78+H79+H80+H81+H82+H85+H86+H87+H103+H104+H105+H108+H109+H110+H112+H113+H114+H115+H116+H118+H120+H121+H122+H123+H124+H125+H126+H131+H132+H133+H134+H111+H117+H136+H106+H107+H135</f>
        <v>25155240.37</v>
      </c>
      <c r="I137" s="29">
        <f>I6+I20+I13+I21+I22+I23+I24+I25+I26+I27+I28+I29+I30+I31+I32+I33+I34+I35+I36+I37+I38+I39+I45+I46+I47+I48+I49+I50+I51+I52+I53+I54+I55+I56+I57+I58+I59+I62+I63+I64+I71+I72+I73+I77+I78+I79+I80+I81+I82+I85+I86+I87+I103+I104+I105+I108+I109+I110+I112+I113+I114+I115+I116+I118+I120+I121+I122+I123+I124+I125+I126+I131+I132+I133+I134+I111+I117+I136+I106+I107+I135</f>
        <v>433829.80000000005</v>
      </c>
      <c r="J137" s="30">
        <f t="shared" si="5"/>
        <v>22.560360816456033</v>
      </c>
      <c r="K137" s="14"/>
    </row>
    <row r="138" spans="2:11" s="11" customFormat="1" ht="30.75" customHeight="1">
      <c r="B138" s="54" t="s">
        <v>168</v>
      </c>
      <c r="C138" s="54"/>
      <c r="D138" s="56" t="s">
        <v>85</v>
      </c>
      <c r="E138" s="56"/>
      <c r="F138" s="56"/>
      <c r="G138" s="56"/>
      <c r="H138" s="56" t="s">
        <v>85</v>
      </c>
      <c r="I138" s="56"/>
      <c r="J138" s="16"/>
      <c r="K138" s="15"/>
    </row>
    <row r="139" spans="2:11" s="2" customFormat="1" ht="12.75">
      <c r="B139" s="6"/>
      <c r="C139" s="6"/>
      <c r="D139" s="17"/>
      <c r="E139" s="17"/>
      <c r="F139" s="1"/>
      <c r="G139" s="18"/>
      <c r="H139" s="19"/>
      <c r="I139" s="19"/>
      <c r="J139" s="20"/>
      <c r="K139" s="3"/>
    </row>
    <row r="140" spans="2:11" s="2" customFormat="1" ht="12.75">
      <c r="B140" s="55" t="s">
        <v>169</v>
      </c>
      <c r="C140" s="55"/>
      <c r="D140" s="57" t="s">
        <v>170</v>
      </c>
      <c r="E140" s="57"/>
      <c r="F140" s="57"/>
      <c r="G140" s="57"/>
      <c r="H140" s="19"/>
      <c r="I140" s="19"/>
      <c r="J140" s="21"/>
      <c r="K140" s="3"/>
    </row>
  </sheetData>
  <sheetProtection/>
  <mergeCells count="48">
    <mergeCell ref="B138:C138"/>
    <mergeCell ref="B140:C140"/>
    <mergeCell ref="A54:A55"/>
    <mergeCell ref="D138:G138"/>
    <mergeCell ref="H138:I138"/>
    <mergeCell ref="D140:G140"/>
    <mergeCell ref="A126:A130"/>
    <mergeCell ref="C126:C130"/>
    <mergeCell ref="A120:A122"/>
    <mergeCell ref="C120:C122"/>
    <mergeCell ref="A106:A107"/>
    <mergeCell ref="C106:C107"/>
    <mergeCell ref="A87:A102"/>
    <mergeCell ref="C87:C102"/>
    <mergeCell ref="A82:A84"/>
    <mergeCell ref="C82:C84"/>
    <mergeCell ref="A80:A81"/>
    <mergeCell ref="C80:C81"/>
    <mergeCell ref="A73:A76"/>
    <mergeCell ref="C73:C76"/>
    <mergeCell ref="A64:A70"/>
    <mergeCell ref="C64:C70"/>
    <mergeCell ref="A59:A61"/>
    <mergeCell ref="C59:C61"/>
    <mergeCell ref="A57:A58"/>
    <mergeCell ref="C57:C58"/>
    <mergeCell ref="A46:A47"/>
    <mergeCell ref="C46:C47"/>
    <mergeCell ref="C54:C55"/>
    <mergeCell ref="A13:A19"/>
    <mergeCell ref="C13:C19"/>
    <mergeCell ref="C21:C25"/>
    <mergeCell ref="A39:A44"/>
    <mergeCell ref="C39:C44"/>
    <mergeCell ref="A36:A38"/>
    <mergeCell ref="C36:C38"/>
    <mergeCell ref="A34:A35"/>
    <mergeCell ref="C34:C35"/>
    <mergeCell ref="B1:J1"/>
    <mergeCell ref="B2:J2"/>
    <mergeCell ref="B3:J3"/>
    <mergeCell ref="A6:A12"/>
    <mergeCell ref="C6:C12"/>
    <mergeCell ref="A32:A33"/>
    <mergeCell ref="C32:C33"/>
    <mergeCell ref="A26:A30"/>
    <mergeCell ref="C26:C30"/>
    <mergeCell ref="A21:A25"/>
  </mergeCells>
  <printOptions horizontalCentered="1"/>
  <pageMargins left="0" right="0" top="0.3937007874015748" bottom="0" header="0.4330708661417323" footer="0.31496062992125984"/>
  <pageSetup fitToHeight="5" horizontalDpi="600" verticalDpi="600" orientation="portrait" paperSize="9" scale="73" r:id="rId1"/>
  <rowBreaks count="2" manualBreakCount="2">
    <brk id="44" max="9" man="1"/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2023-04-11T11:41:52Z</cp:lastPrinted>
  <dcterms:created xsi:type="dcterms:W3CDTF">2010-01-25T13:09:52Z</dcterms:created>
  <dcterms:modified xsi:type="dcterms:W3CDTF">2023-04-11T11:41:54Z</dcterms:modified>
  <cp:category/>
  <cp:version/>
  <cp:contentType/>
  <cp:contentStatus/>
</cp:coreProperties>
</file>