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'Лист3'!$A$1:$K$66</definedName>
  </definedNames>
  <calcPr fullCalcOnLoad="1"/>
</workbook>
</file>

<file path=xl/sharedStrings.xml><?xml version="1.0" encoding="utf-8"?>
<sst xmlns="http://schemas.openxmlformats.org/spreadsheetml/2006/main" count="97" uniqueCount="88">
  <si>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</si>
  <si>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</si>
  <si>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</si>
  <si>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</si>
  <si>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</si>
  <si>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</si>
  <si>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</si>
  <si>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</si>
  <si>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</si>
  <si>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</si>
  <si>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</si>
  <si>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</si>
  <si>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</si>
  <si>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</si>
  <si>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</si>
  <si>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</si>
  <si>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</si>
  <si>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</si>
  <si>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</si>
  <si>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</si>
  <si>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</si>
  <si>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</si>
  <si>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</si>
  <si>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</si>
  <si>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</si>
  <si>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</si>
  <si>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</si>
  <si>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</si>
  <si>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</si>
  <si>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</si>
  <si>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</si>
  <si>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</si>
  <si>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</si>
  <si>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</si>
  <si>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</si>
  <si>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</si>
  <si>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</si>
  <si>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</si>
  <si>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</si>
  <si>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</si>
  <si>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</si>
  <si>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</si>
  <si>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</si>
  <si>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</si>
  <si>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</si>
  <si>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</si>
  <si>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</si>
  <si>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</si>
  <si>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</si>
  <si>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</si>
  <si>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</si>
  <si>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</si>
  <si>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</si>
  <si>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</si>
  <si>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</si>
  <si>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</si>
  <si>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</si>
  <si>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</si>
  <si>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</si>
  <si>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</si>
  <si>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</si>
  <si>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</si>
  <si>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</si>
  <si>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</si>
  <si>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</si>
  <si>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</si>
  <si>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</si>
  <si>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</si>
  <si>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</si>
  <si>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</si>
  <si>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</si>
  <si>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</si>
  <si>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</si>
  <si>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</si>
  <si>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</si>
  <si>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</si>
  <si>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</si>
  <si>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</si>
  <si>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</si>
  <si>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2023 року</t>
  </si>
  <si>
    <t>в 2023р.</t>
  </si>
  <si>
    <t>періоду 2022р.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</si>
  <si>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</si>
  <si>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</si>
  <si>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-Надходження в рамках програм допомоги урядів іноземних держав, міжнародних організацій, донорських установ</t>
  </si>
  <si>
    <t>за 8 місяців</t>
  </si>
  <si>
    <t>8 місяців</t>
  </si>
  <si>
    <t xml:space="preserve"> Інформація про виконання доходної частини бюджету  Ніжинської міської територіальної громади за 8 місяців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</si>
</sst>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3" fontId="10" fillId="33" borderId="22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60" workbookViewId="0" topLeftCell="A1">
      <selection activeCell="A1" sqref="A1:J1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21.37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3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"/>
      <c r="L1" s="9"/>
      <c r="M1" s="9"/>
      <c r="N1" s="9"/>
    </row>
    <row r="2" spans="1:14" ht="33.75" customHeight="1">
      <c r="A2" s="93" t="s">
        <v>87</v>
      </c>
      <c r="B2" s="93"/>
      <c r="C2" s="93"/>
      <c r="D2" s="93"/>
      <c r="E2" s="93"/>
      <c r="F2" s="93"/>
      <c r="G2" s="93"/>
      <c r="H2" s="93"/>
      <c r="I2" s="93"/>
      <c r="J2" s="93"/>
      <c r="K2" s="10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3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6" t="s">
        <v>57</v>
      </c>
      <c r="I4" s="87"/>
      <c r="J4" s="48" t="s">
        <v>31</v>
      </c>
      <c r="K4" s="49" t="s">
        <v>37</v>
      </c>
    </row>
    <row r="5" spans="1:11" ht="21.75" customHeight="1">
      <c r="A5" s="84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8"/>
      <c r="I5" s="89"/>
      <c r="J5" s="52" t="s">
        <v>18</v>
      </c>
      <c r="K5" s="53" t="s">
        <v>38</v>
      </c>
    </row>
    <row r="6" spans="1:11" ht="22.5" customHeight="1">
      <c r="A6" s="84"/>
      <c r="B6" s="27" t="s">
        <v>78</v>
      </c>
      <c r="C6" s="38" t="s">
        <v>85</v>
      </c>
      <c r="D6" s="27" t="s">
        <v>78</v>
      </c>
      <c r="E6" s="27" t="s">
        <v>86</v>
      </c>
      <c r="F6" s="77" t="s">
        <v>85</v>
      </c>
      <c r="G6" s="50" t="s">
        <v>41</v>
      </c>
      <c r="H6" s="90"/>
      <c r="I6" s="91"/>
      <c r="J6" s="52" t="s">
        <v>29</v>
      </c>
      <c r="K6" s="53" t="s">
        <v>80</v>
      </c>
    </row>
    <row r="7" spans="1:11" ht="49.5" customHeight="1">
      <c r="A7" s="85"/>
      <c r="B7" s="28" t="s">
        <v>40</v>
      </c>
      <c r="C7" s="38" t="s">
        <v>74</v>
      </c>
      <c r="D7" s="28" t="s">
        <v>21</v>
      </c>
      <c r="E7" s="28" t="s">
        <v>79</v>
      </c>
      <c r="F7" s="78" t="s">
        <v>79</v>
      </c>
      <c r="G7" s="54" t="s">
        <v>42</v>
      </c>
      <c r="H7" s="55" t="s">
        <v>58</v>
      </c>
      <c r="I7" s="56" t="s">
        <v>55</v>
      </c>
      <c r="J7" s="51" t="s">
        <v>81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3.25" customHeight="1">
      <c r="A10" s="17" t="s">
        <v>68</v>
      </c>
      <c r="B10" s="31">
        <v>405377000</v>
      </c>
      <c r="C10" s="41">
        <v>243853766.15</v>
      </c>
      <c r="D10" s="41">
        <v>439474000</v>
      </c>
      <c r="E10" s="41">
        <v>270251200</v>
      </c>
      <c r="F10" s="41">
        <v>308567902.4</v>
      </c>
      <c r="G10" s="41">
        <f aca="true" t="shared" si="0" ref="G10:G51">F10-B10</f>
        <v>-96809097.60000002</v>
      </c>
      <c r="H10" s="41">
        <f>F10-E10</f>
        <v>38316702.399999976</v>
      </c>
      <c r="I10" s="60">
        <f>IF(E10=0,0,F10/E10*100)</f>
        <v>114.17818030040199</v>
      </c>
      <c r="J10" s="61">
        <f aca="true" t="shared" si="1" ref="J10:J51">F10-C10</f>
        <v>64714136.24999997</v>
      </c>
      <c r="K10" s="62">
        <f aca="true" t="shared" si="2" ref="K10:K51">D10-B10</f>
        <v>34097000</v>
      </c>
    </row>
    <row r="11" spans="1:11" ht="24.75" customHeight="1">
      <c r="A11" s="17" t="s">
        <v>5</v>
      </c>
      <c r="B11" s="31">
        <v>259600</v>
      </c>
      <c r="C11" s="41">
        <v>253203.17</v>
      </c>
      <c r="D11" s="41">
        <v>259600</v>
      </c>
      <c r="E11" s="41">
        <v>173100</v>
      </c>
      <c r="F11" s="41">
        <v>186107.04</v>
      </c>
      <c r="G11" s="41">
        <f t="shared" si="0"/>
        <v>-73492.95999999999</v>
      </c>
      <c r="H11" s="41">
        <f aca="true" t="shared" si="3" ref="H11:H40">F11-E11</f>
        <v>13007.040000000008</v>
      </c>
      <c r="I11" s="60">
        <f aca="true" t="shared" si="4" ref="I11:I32">IF(E11=0,0,F11/E11*100)</f>
        <v>107.5141767764298</v>
      </c>
      <c r="J11" s="61">
        <f t="shared" si="1"/>
        <v>-67096.13</v>
      </c>
      <c r="K11" s="62">
        <f t="shared" si="2"/>
        <v>0</v>
      </c>
    </row>
    <row r="12" spans="1:11" ht="91.5" customHeight="1">
      <c r="A12" s="20" t="s">
        <v>49</v>
      </c>
      <c r="B12" s="32">
        <v>0</v>
      </c>
      <c r="C12" s="41">
        <v>5.25</v>
      </c>
      <c r="D12" s="41">
        <v>4000</v>
      </c>
      <c r="E12" s="41">
        <v>0</v>
      </c>
      <c r="F12" s="41">
        <v>4986.63</v>
      </c>
      <c r="G12" s="41">
        <f t="shared" si="0"/>
        <v>4986.63</v>
      </c>
      <c r="H12" s="41">
        <f t="shared" si="3"/>
        <v>4986.63</v>
      </c>
      <c r="I12" s="60">
        <f t="shared" si="4"/>
        <v>0</v>
      </c>
      <c r="J12" s="61">
        <f t="shared" si="1"/>
        <v>4981.38</v>
      </c>
      <c r="K12" s="62">
        <f t="shared" si="2"/>
        <v>4000</v>
      </c>
    </row>
    <row r="13" spans="1:11" ht="68.25" customHeight="1">
      <c r="A13" s="20" t="s">
        <v>63</v>
      </c>
      <c r="B13" s="32">
        <v>97900</v>
      </c>
      <c r="C13" s="41">
        <v>67409.56</v>
      </c>
      <c r="D13" s="41">
        <v>97900</v>
      </c>
      <c r="E13" s="41">
        <v>65300</v>
      </c>
      <c r="F13" s="41">
        <v>99616.93</v>
      </c>
      <c r="G13" s="41">
        <f t="shared" si="0"/>
        <v>1716.929999999993</v>
      </c>
      <c r="H13" s="41">
        <f t="shared" si="3"/>
        <v>34316.92999999999</v>
      </c>
      <c r="I13" s="60">
        <f t="shared" si="4"/>
        <v>152.5527258805513</v>
      </c>
      <c r="J13" s="61">
        <f t="shared" si="1"/>
        <v>32207.369999999995</v>
      </c>
      <c r="K13" s="62">
        <f t="shared" si="2"/>
        <v>0</v>
      </c>
    </row>
    <row r="14" spans="1:11" ht="48" customHeight="1">
      <c r="A14" s="20" t="s">
        <v>35</v>
      </c>
      <c r="B14" s="32">
        <v>386400</v>
      </c>
      <c r="C14" s="41">
        <v>505757.73</v>
      </c>
      <c r="D14" s="41">
        <v>1013400</v>
      </c>
      <c r="E14" s="41">
        <v>257600</v>
      </c>
      <c r="F14" s="41">
        <v>1942870.19</v>
      </c>
      <c r="G14" s="41">
        <f t="shared" si="0"/>
        <v>1556470.19</v>
      </c>
      <c r="H14" s="41">
        <f t="shared" si="3"/>
        <v>1685270.19</v>
      </c>
      <c r="I14" s="60">
        <f t="shared" si="4"/>
        <v>754.2197942546584</v>
      </c>
      <c r="J14" s="61">
        <f t="shared" si="1"/>
        <v>1437112.46</v>
      </c>
      <c r="K14" s="62">
        <f t="shared" si="2"/>
        <v>627000</v>
      </c>
    </row>
    <row r="15" spans="1:11" ht="48" customHeight="1">
      <c r="A15" s="20" t="s">
        <v>36</v>
      </c>
      <c r="B15" s="32">
        <v>9361200</v>
      </c>
      <c r="C15" s="41">
        <v>1712912.17</v>
      </c>
      <c r="D15" s="41">
        <v>10352200</v>
      </c>
      <c r="E15" s="41">
        <v>6240800</v>
      </c>
      <c r="F15" s="41">
        <v>7872867.58</v>
      </c>
      <c r="G15" s="41">
        <f t="shared" si="0"/>
        <v>-1488332.42</v>
      </c>
      <c r="H15" s="41">
        <f t="shared" si="3"/>
        <v>1632067.58</v>
      </c>
      <c r="I15" s="60">
        <f t="shared" si="4"/>
        <v>126.15157640046148</v>
      </c>
      <c r="J15" s="61">
        <f t="shared" si="1"/>
        <v>6159955.41</v>
      </c>
      <c r="K15" s="62">
        <f t="shared" si="2"/>
        <v>991000</v>
      </c>
    </row>
    <row r="16" spans="1:11" ht="147.75" customHeight="1">
      <c r="A16" s="79" t="s">
        <v>77</v>
      </c>
      <c r="B16" s="33">
        <v>6538100</v>
      </c>
      <c r="C16" s="41">
        <v>1764003.04</v>
      </c>
      <c r="D16" s="41">
        <v>6538100</v>
      </c>
      <c r="E16" s="41">
        <v>4358700</v>
      </c>
      <c r="F16" s="41">
        <v>3490289.91</v>
      </c>
      <c r="G16" s="41">
        <f>F16-B16</f>
        <v>-3047810.09</v>
      </c>
      <c r="H16" s="41">
        <f>F16-E16</f>
        <v>-868410.0899999999</v>
      </c>
      <c r="I16" s="60">
        <f>IF(E16=0,0,F16/E16*100)</f>
        <v>80.07639686144952</v>
      </c>
      <c r="J16" s="61">
        <f>F16-C16</f>
        <v>1726286.87</v>
      </c>
      <c r="K16" s="62">
        <f>D16-B16</f>
        <v>0</v>
      </c>
    </row>
    <row r="17" spans="1:11" ht="98.25" customHeight="1">
      <c r="A17" s="22" t="s">
        <v>76</v>
      </c>
      <c r="B17" s="33">
        <v>11983400</v>
      </c>
      <c r="C17" s="41">
        <v>7723592.13</v>
      </c>
      <c r="D17" s="41">
        <v>11983400</v>
      </c>
      <c r="E17" s="41">
        <v>7988900</v>
      </c>
      <c r="F17" s="41">
        <v>8326534.39</v>
      </c>
      <c r="G17" s="41">
        <f t="shared" si="0"/>
        <v>-3656865.6100000003</v>
      </c>
      <c r="H17" s="41">
        <f t="shared" si="3"/>
        <v>337634.38999999966</v>
      </c>
      <c r="I17" s="60">
        <f t="shared" si="4"/>
        <v>104.2262938577276</v>
      </c>
      <c r="J17" s="61">
        <f t="shared" si="1"/>
        <v>602942.2599999998</v>
      </c>
      <c r="K17" s="62">
        <f t="shared" si="2"/>
        <v>0</v>
      </c>
    </row>
    <row r="18" spans="1:11" ht="72" customHeight="1">
      <c r="A18" s="22" t="s">
        <v>83</v>
      </c>
      <c r="B18" s="33">
        <v>0</v>
      </c>
      <c r="C18" s="41">
        <v>0</v>
      </c>
      <c r="D18" s="41">
        <v>0</v>
      </c>
      <c r="E18" s="41">
        <v>0</v>
      </c>
      <c r="F18" s="41">
        <v>340</v>
      </c>
      <c r="G18" s="41">
        <f t="shared" si="0"/>
        <v>340</v>
      </c>
      <c r="H18" s="41">
        <f t="shared" si="3"/>
        <v>340</v>
      </c>
      <c r="I18" s="60">
        <f t="shared" si="4"/>
        <v>0</v>
      </c>
      <c r="J18" s="61">
        <f t="shared" si="1"/>
        <v>340</v>
      </c>
      <c r="K18" s="62">
        <f t="shared" si="2"/>
        <v>0</v>
      </c>
    </row>
    <row r="19" spans="1:11" ht="52.5" customHeight="1">
      <c r="A19" s="23" t="s">
        <v>28</v>
      </c>
      <c r="B19" s="33">
        <v>0</v>
      </c>
      <c r="C19" s="41">
        <v>256256.45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0">
        <f t="shared" si="4"/>
        <v>0</v>
      </c>
      <c r="J19" s="61">
        <f t="shared" si="1"/>
        <v>-256256.45</v>
      </c>
      <c r="K19" s="62">
        <f t="shared" si="2"/>
        <v>0</v>
      </c>
    </row>
    <row r="20" spans="1:11" ht="99" customHeight="1">
      <c r="A20" s="23" t="s">
        <v>67</v>
      </c>
      <c r="B20" s="33">
        <v>0</v>
      </c>
      <c r="C20" s="41">
        <v>975.8</v>
      </c>
      <c r="D20" s="41">
        <v>0</v>
      </c>
      <c r="E20" s="41">
        <v>0</v>
      </c>
      <c r="F20" s="41">
        <v>0</v>
      </c>
      <c r="G20" s="41">
        <f t="shared" si="0"/>
        <v>0</v>
      </c>
      <c r="H20" s="41">
        <f t="shared" si="3"/>
        <v>0</v>
      </c>
      <c r="I20" s="60">
        <f t="shared" si="4"/>
        <v>0</v>
      </c>
      <c r="J20" s="61">
        <f t="shared" si="1"/>
        <v>-975.8</v>
      </c>
      <c r="K20" s="62">
        <f t="shared" si="2"/>
        <v>0</v>
      </c>
    </row>
    <row r="21" spans="1:11" ht="32.25" customHeight="1">
      <c r="A21" s="17" t="s">
        <v>14</v>
      </c>
      <c r="B21" s="31">
        <v>486800</v>
      </c>
      <c r="C21" s="41">
        <v>273382.19</v>
      </c>
      <c r="D21" s="41">
        <v>679800</v>
      </c>
      <c r="E21" s="41">
        <v>324500</v>
      </c>
      <c r="F21" s="41">
        <v>1223682.89</v>
      </c>
      <c r="G21" s="41">
        <f t="shared" si="0"/>
        <v>736882.8899999999</v>
      </c>
      <c r="H21" s="41">
        <f t="shared" si="3"/>
        <v>899182.8899999999</v>
      </c>
      <c r="I21" s="60">
        <f t="shared" si="4"/>
        <v>377.0979630200308</v>
      </c>
      <c r="J21" s="61">
        <f t="shared" si="1"/>
        <v>950300.7</v>
      </c>
      <c r="K21" s="62">
        <f t="shared" si="2"/>
        <v>193000</v>
      </c>
    </row>
    <row r="22" spans="1:11" ht="69" customHeight="1">
      <c r="A22" s="15" t="s">
        <v>50</v>
      </c>
      <c r="B22" s="31">
        <v>0</v>
      </c>
      <c r="C22" s="41">
        <v>14275.27</v>
      </c>
      <c r="D22" s="41">
        <v>95000</v>
      </c>
      <c r="E22" s="41">
        <v>0</v>
      </c>
      <c r="F22" s="41">
        <v>159637.11</v>
      </c>
      <c r="G22" s="41">
        <f t="shared" si="0"/>
        <v>159637.11</v>
      </c>
      <c r="H22" s="41">
        <f t="shared" si="3"/>
        <v>159637.11</v>
      </c>
      <c r="I22" s="60">
        <f t="shared" si="4"/>
        <v>0</v>
      </c>
      <c r="J22" s="61">
        <f t="shared" si="1"/>
        <v>145361.84</v>
      </c>
      <c r="K22" s="62">
        <f t="shared" si="2"/>
        <v>95000</v>
      </c>
    </row>
    <row r="23" spans="1:11" ht="69" customHeight="1">
      <c r="A23" s="15" t="s">
        <v>82</v>
      </c>
      <c r="B23" s="31">
        <v>0</v>
      </c>
      <c r="C23" s="41">
        <v>0</v>
      </c>
      <c r="D23" s="41">
        <v>0</v>
      </c>
      <c r="E23" s="41">
        <v>0</v>
      </c>
      <c r="F23" s="41">
        <v>34</v>
      </c>
      <c r="G23" s="41">
        <f>F23-B23</f>
        <v>34</v>
      </c>
      <c r="H23" s="41">
        <f>F23-E23</f>
        <v>34</v>
      </c>
      <c r="I23" s="60">
        <f>IF(E23=0,0,F23/E23*100)</f>
        <v>0</v>
      </c>
      <c r="J23" s="61">
        <f>F23-C23</f>
        <v>34</v>
      </c>
      <c r="K23" s="62">
        <f>D23-B23</f>
        <v>0</v>
      </c>
    </row>
    <row r="24" spans="1:11" ht="50.25" customHeight="1">
      <c r="A24" s="20" t="s">
        <v>19</v>
      </c>
      <c r="B24" s="33">
        <v>83900</v>
      </c>
      <c r="C24" s="41">
        <v>52460</v>
      </c>
      <c r="D24" s="41">
        <v>99900</v>
      </c>
      <c r="E24" s="41">
        <v>55900</v>
      </c>
      <c r="F24" s="41">
        <v>98705.26</v>
      </c>
      <c r="G24" s="41">
        <f t="shared" si="0"/>
        <v>14805.259999999995</v>
      </c>
      <c r="H24" s="41">
        <f t="shared" si="3"/>
        <v>42805.259999999995</v>
      </c>
      <c r="I24" s="60">
        <f t="shared" si="4"/>
        <v>176.57470483005366</v>
      </c>
      <c r="J24" s="61">
        <f t="shared" si="1"/>
        <v>46245.259999999995</v>
      </c>
      <c r="K24" s="62">
        <f t="shared" si="2"/>
        <v>16000</v>
      </c>
    </row>
    <row r="25" spans="1:12" ht="27" customHeight="1">
      <c r="A25" s="15" t="s">
        <v>12</v>
      </c>
      <c r="B25" s="31">
        <v>3157800</v>
      </c>
      <c r="C25" s="41">
        <v>1939745.65</v>
      </c>
      <c r="D25" s="41">
        <v>3569800</v>
      </c>
      <c r="E25" s="41">
        <v>2105200</v>
      </c>
      <c r="F25" s="41">
        <v>2864722.67</v>
      </c>
      <c r="G25" s="41">
        <f t="shared" si="0"/>
        <v>-293077.3300000001</v>
      </c>
      <c r="H25" s="41">
        <f t="shared" si="3"/>
        <v>759522.6699999999</v>
      </c>
      <c r="I25" s="60">
        <f t="shared" si="4"/>
        <v>136.07840917727532</v>
      </c>
      <c r="J25" s="61">
        <f t="shared" si="1"/>
        <v>924977.02</v>
      </c>
      <c r="K25" s="62">
        <f t="shared" si="2"/>
        <v>412000</v>
      </c>
      <c r="L25" s="5"/>
    </row>
    <row r="26" spans="1:11" ht="48" customHeight="1">
      <c r="A26" s="15" t="s">
        <v>20</v>
      </c>
      <c r="B26" s="34">
        <v>103900</v>
      </c>
      <c r="C26" s="41">
        <v>57572</v>
      </c>
      <c r="D26" s="41">
        <v>145900</v>
      </c>
      <c r="E26" s="41">
        <v>69300</v>
      </c>
      <c r="F26" s="41">
        <v>154286.1</v>
      </c>
      <c r="G26" s="41">
        <f t="shared" si="0"/>
        <v>50386.100000000006</v>
      </c>
      <c r="H26" s="41">
        <f t="shared" si="3"/>
        <v>84986.1</v>
      </c>
      <c r="I26" s="60">
        <f t="shared" si="4"/>
        <v>222.63506493506492</v>
      </c>
      <c r="J26" s="61">
        <f t="shared" si="1"/>
        <v>96714.1</v>
      </c>
      <c r="K26" s="62">
        <f t="shared" si="2"/>
        <v>42000</v>
      </c>
    </row>
    <row r="27" spans="1:11" ht="121.5" customHeight="1">
      <c r="A27" s="24" t="s">
        <v>66</v>
      </c>
      <c r="B27" s="34">
        <v>0</v>
      </c>
      <c r="C27" s="41">
        <v>3720</v>
      </c>
      <c r="D27" s="41">
        <v>0</v>
      </c>
      <c r="E27" s="41">
        <v>0</v>
      </c>
      <c r="F27" s="41">
        <v>2680</v>
      </c>
      <c r="G27" s="41">
        <f t="shared" si="0"/>
        <v>2680</v>
      </c>
      <c r="H27" s="41">
        <f t="shared" si="3"/>
        <v>2680</v>
      </c>
      <c r="I27" s="60">
        <f t="shared" si="4"/>
        <v>0</v>
      </c>
      <c r="J27" s="61">
        <f t="shared" si="1"/>
        <v>-1040</v>
      </c>
      <c r="K27" s="62">
        <f t="shared" si="2"/>
        <v>0</v>
      </c>
    </row>
    <row r="28" spans="1:13" ht="68.25" customHeight="1">
      <c r="A28" s="15" t="s">
        <v>56</v>
      </c>
      <c r="B28" s="31">
        <v>2500000</v>
      </c>
      <c r="C28" s="41">
        <v>1759713.63</v>
      </c>
      <c r="D28" s="41">
        <v>2887000</v>
      </c>
      <c r="E28" s="41">
        <v>1666700</v>
      </c>
      <c r="F28" s="41">
        <v>3680159.12</v>
      </c>
      <c r="G28" s="41">
        <f t="shared" si="0"/>
        <v>1180159.12</v>
      </c>
      <c r="H28" s="41">
        <f t="shared" si="3"/>
        <v>2013459.12</v>
      </c>
      <c r="I28" s="60">
        <f t="shared" si="4"/>
        <v>220.80513109737808</v>
      </c>
      <c r="J28" s="61">
        <f t="shared" si="1"/>
        <v>1920445.4900000002</v>
      </c>
      <c r="K28" s="62">
        <f t="shared" si="2"/>
        <v>387000</v>
      </c>
      <c r="L28" s="5"/>
      <c r="M28" s="5"/>
    </row>
    <row r="29" spans="1:13" ht="28.5" customHeight="1">
      <c r="A29" s="19" t="s">
        <v>11</v>
      </c>
      <c r="B29" s="32">
        <v>35800</v>
      </c>
      <c r="C29" s="41">
        <v>20523.65</v>
      </c>
      <c r="D29" s="41">
        <v>35800</v>
      </c>
      <c r="E29" s="41">
        <v>23800</v>
      </c>
      <c r="F29" s="41">
        <v>35334.44</v>
      </c>
      <c r="G29" s="41">
        <f t="shared" si="0"/>
        <v>-465.5599999999977</v>
      </c>
      <c r="H29" s="41">
        <f t="shared" si="3"/>
        <v>11534.440000000002</v>
      </c>
      <c r="I29" s="60">
        <f t="shared" si="4"/>
        <v>148.46403361344537</v>
      </c>
      <c r="J29" s="61">
        <f t="shared" si="1"/>
        <v>14810.79</v>
      </c>
      <c r="K29" s="62">
        <f t="shared" si="2"/>
        <v>0</v>
      </c>
      <c r="L29" s="5"/>
      <c r="M29" s="5"/>
    </row>
    <row r="30" spans="1:13" ht="28.5" customHeight="1">
      <c r="A30" s="17" t="s">
        <v>3</v>
      </c>
      <c r="B30" s="31">
        <v>1993000</v>
      </c>
      <c r="C30" s="41">
        <v>1376641.68</v>
      </c>
      <c r="D30" s="41">
        <v>2205000</v>
      </c>
      <c r="E30" s="41">
        <v>1328600</v>
      </c>
      <c r="F30" s="41">
        <v>4965996.65</v>
      </c>
      <c r="G30" s="41">
        <f t="shared" si="0"/>
        <v>2972996.6500000004</v>
      </c>
      <c r="H30" s="41">
        <f t="shared" si="3"/>
        <v>3637396.6500000004</v>
      </c>
      <c r="I30" s="60">
        <f t="shared" si="4"/>
        <v>373.7766558783682</v>
      </c>
      <c r="J30" s="61">
        <f t="shared" si="1"/>
        <v>3589354.9700000007</v>
      </c>
      <c r="K30" s="62">
        <f t="shared" si="2"/>
        <v>212000</v>
      </c>
      <c r="L30" s="5"/>
      <c r="M30" s="5"/>
    </row>
    <row r="31" spans="1:13" ht="121.5" customHeight="1">
      <c r="A31" s="44" t="s">
        <v>75</v>
      </c>
      <c r="B31" s="31">
        <v>0</v>
      </c>
      <c r="C31" s="41">
        <v>255856.3</v>
      </c>
      <c r="D31" s="41">
        <v>931000</v>
      </c>
      <c r="E31" s="41">
        <v>0</v>
      </c>
      <c r="F31" s="41">
        <v>987315.86</v>
      </c>
      <c r="G31" s="41">
        <f t="shared" si="0"/>
        <v>987315.86</v>
      </c>
      <c r="H31" s="41">
        <f t="shared" si="3"/>
        <v>987315.86</v>
      </c>
      <c r="I31" s="60">
        <f t="shared" si="4"/>
        <v>0</v>
      </c>
      <c r="J31" s="61">
        <f t="shared" si="1"/>
        <v>731459.56</v>
      </c>
      <c r="K31" s="62">
        <f t="shared" si="2"/>
        <v>931000</v>
      </c>
      <c r="L31" s="5"/>
      <c r="M31" s="5"/>
    </row>
    <row r="32" spans="1:13" ht="0.75" customHeight="1" hidden="1">
      <c r="A32" s="17" t="s">
        <v>4</v>
      </c>
      <c r="B32" s="31">
        <v>0</v>
      </c>
      <c r="C32" s="41">
        <v>0</v>
      </c>
      <c r="D32" s="41">
        <v>0</v>
      </c>
      <c r="E32" s="80">
        <v>0</v>
      </c>
      <c r="F32" s="80">
        <v>0</v>
      </c>
      <c r="G32" s="80">
        <f t="shared" si="0"/>
        <v>0</v>
      </c>
      <c r="H32" s="41">
        <f t="shared" si="3"/>
        <v>0</v>
      </c>
      <c r="I32" s="60">
        <f t="shared" si="4"/>
        <v>0</v>
      </c>
      <c r="J32" s="61">
        <f t="shared" si="1"/>
        <v>0</v>
      </c>
      <c r="K32" s="62">
        <f t="shared" si="2"/>
        <v>0</v>
      </c>
      <c r="L32" s="5"/>
      <c r="M32" s="5"/>
    </row>
    <row r="33" spans="1:13" ht="29.25" customHeight="1">
      <c r="A33" s="11" t="s">
        <v>16</v>
      </c>
      <c r="B33" s="35">
        <f>B34+B38+B39+B40</f>
        <v>113330700</v>
      </c>
      <c r="C33" s="35">
        <f>C34+C38+C39+C40</f>
        <v>100360229.62</v>
      </c>
      <c r="D33" s="35">
        <f>D34+D38+D39+D40</f>
        <v>122323700</v>
      </c>
      <c r="E33" s="35">
        <f>E34+E38+E39+E40</f>
        <v>75553900</v>
      </c>
      <c r="F33" s="35">
        <f>F34+F38+F39+F40</f>
        <v>97073601.80000001</v>
      </c>
      <c r="G33" s="42">
        <f t="shared" si="0"/>
        <v>-16257098.199999988</v>
      </c>
      <c r="H33" s="42">
        <f t="shared" si="3"/>
        <v>21519701.800000012</v>
      </c>
      <c r="I33" s="63">
        <f aca="true" t="shared" si="5" ref="I33:I64">IF(E33=0,0,F33/E33*100)</f>
        <v>128.48258236834897</v>
      </c>
      <c r="J33" s="64">
        <f t="shared" si="1"/>
        <v>-3286627.819999993</v>
      </c>
      <c r="K33" s="65">
        <f t="shared" si="2"/>
        <v>8993000</v>
      </c>
      <c r="L33" s="5"/>
      <c r="M33" s="5"/>
    </row>
    <row r="34" spans="1:13" ht="29.25" customHeight="1">
      <c r="A34" s="19" t="s">
        <v>25</v>
      </c>
      <c r="B34" s="32">
        <f>B35+B36+B37</f>
        <v>52783700</v>
      </c>
      <c r="C34" s="41">
        <f>C35+C36+C37</f>
        <v>65643887.67</v>
      </c>
      <c r="D34" s="41">
        <f>D35+D36+D37</f>
        <v>61776700</v>
      </c>
      <c r="E34" s="41">
        <f>E35+E36+E37</f>
        <v>35189000</v>
      </c>
      <c r="F34" s="41">
        <f>F35+F36+F37</f>
        <v>58226212.63</v>
      </c>
      <c r="G34" s="41">
        <f t="shared" si="0"/>
        <v>5442512.630000003</v>
      </c>
      <c r="H34" s="41">
        <f t="shared" si="3"/>
        <v>23037212.630000003</v>
      </c>
      <c r="I34" s="60">
        <f t="shared" si="5"/>
        <v>165.46708525391458</v>
      </c>
      <c r="J34" s="66">
        <f t="shared" si="1"/>
        <v>-7417675.039999999</v>
      </c>
      <c r="K34" s="62">
        <f t="shared" si="2"/>
        <v>8993000</v>
      </c>
      <c r="L34" s="5"/>
      <c r="M34" s="5"/>
    </row>
    <row r="35" spans="1:13" ht="48" customHeight="1">
      <c r="A35" s="20" t="s">
        <v>24</v>
      </c>
      <c r="B35" s="33">
        <v>10122000</v>
      </c>
      <c r="C35" s="41">
        <v>3955316.07</v>
      </c>
      <c r="D35" s="41">
        <v>10585000</v>
      </c>
      <c r="E35" s="41">
        <v>6748000</v>
      </c>
      <c r="F35" s="41">
        <v>6418752.2</v>
      </c>
      <c r="G35" s="41">
        <f t="shared" si="0"/>
        <v>-3703247.8</v>
      </c>
      <c r="H35" s="41">
        <f t="shared" si="3"/>
        <v>-329247.7999999998</v>
      </c>
      <c r="I35" s="60">
        <f t="shared" si="5"/>
        <v>95.12080912863071</v>
      </c>
      <c r="J35" s="66">
        <f t="shared" si="1"/>
        <v>2463436.1300000004</v>
      </c>
      <c r="K35" s="62">
        <f t="shared" si="2"/>
        <v>463000</v>
      </c>
      <c r="L35" s="5"/>
      <c r="M35" s="5"/>
    </row>
    <row r="36" spans="1:13" ht="27.75" customHeight="1">
      <c r="A36" s="21" t="s">
        <v>13</v>
      </c>
      <c r="B36" s="32">
        <v>42611700</v>
      </c>
      <c r="C36" s="41">
        <v>61646903.93</v>
      </c>
      <c r="D36" s="41">
        <v>51141700</v>
      </c>
      <c r="E36" s="41">
        <v>28407700</v>
      </c>
      <c r="F36" s="41">
        <v>51776073.37</v>
      </c>
      <c r="G36" s="41">
        <f t="shared" si="0"/>
        <v>9164373.369999997</v>
      </c>
      <c r="H36" s="41">
        <f t="shared" si="3"/>
        <v>23368373.369999997</v>
      </c>
      <c r="I36" s="60">
        <f t="shared" si="5"/>
        <v>182.26070174635748</v>
      </c>
      <c r="J36" s="66">
        <f t="shared" si="1"/>
        <v>-9870830.560000002</v>
      </c>
      <c r="K36" s="62">
        <f t="shared" si="2"/>
        <v>8530000</v>
      </c>
      <c r="L36" s="5"/>
      <c r="M36" s="5"/>
    </row>
    <row r="37" spans="1:13" ht="27.75" customHeight="1">
      <c r="A37" s="21" t="s">
        <v>22</v>
      </c>
      <c r="B37" s="32">
        <v>50000</v>
      </c>
      <c r="C37" s="41">
        <v>41667.67</v>
      </c>
      <c r="D37" s="41">
        <v>50000</v>
      </c>
      <c r="E37" s="41">
        <v>33300</v>
      </c>
      <c r="F37" s="41">
        <v>31387.06</v>
      </c>
      <c r="G37" s="41">
        <f t="shared" si="0"/>
        <v>-18612.94</v>
      </c>
      <c r="H37" s="41">
        <f t="shared" si="3"/>
        <v>-1912.9399999999987</v>
      </c>
      <c r="I37" s="60">
        <f t="shared" si="5"/>
        <v>94.25543543543544</v>
      </c>
      <c r="J37" s="66">
        <f t="shared" si="1"/>
        <v>-10280.609999999997</v>
      </c>
      <c r="K37" s="62">
        <f t="shared" si="2"/>
        <v>0</v>
      </c>
      <c r="L37" s="5"/>
      <c r="M37" s="5"/>
    </row>
    <row r="38" spans="1:13" ht="27.75" customHeight="1">
      <c r="A38" s="19" t="s">
        <v>69</v>
      </c>
      <c r="B38" s="32">
        <v>83600</v>
      </c>
      <c r="C38" s="41">
        <v>0</v>
      </c>
      <c r="D38" s="41">
        <v>83600</v>
      </c>
      <c r="E38" s="41">
        <v>55700</v>
      </c>
      <c r="F38" s="41">
        <v>0</v>
      </c>
      <c r="G38" s="41">
        <f t="shared" si="0"/>
        <v>-83600</v>
      </c>
      <c r="H38" s="41">
        <f t="shared" si="3"/>
        <v>-55700</v>
      </c>
      <c r="I38" s="60">
        <f t="shared" si="5"/>
        <v>0</v>
      </c>
      <c r="J38" s="66">
        <f t="shared" si="1"/>
        <v>0</v>
      </c>
      <c r="K38" s="62">
        <f t="shared" si="2"/>
        <v>0</v>
      </c>
      <c r="L38" s="5"/>
      <c r="M38" s="5"/>
    </row>
    <row r="39" spans="1:11" ht="27.75" customHeight="1">
      <c r="A39" s="19" t="s">
        <v>26</v>
      </c>
      <c r="B39" s="32">
        <v>56300</v>
      </c>
      <c r="C39" s="41">
        <v>39474.5</v>
      </c>
      <c r="D39" s="41">
        <v>56300</v>
      </c>
      <c r="E39" s="41">
        <v>37600</v>
      </c>
      <c r="F39" s="41">
        <v>102104.36</v>
      </c>
      <c r="G39" s="41">
        <f t="shared" si="0"/>
        <v>45804.36</v>
      </c>
      <c r="H39" s="41">
        <f t="shared" si="3"/>
        <v>64504.36</v>
      </c>
      <c r="I39" s="60">
        <f t="shared" si="5"/>
        <v>271.55414893617024</v>
      </c>
      <c r="J39" s="66">
        <f t="shared" si="1"/>
        <v>62629.86</v>
      </c>
      <c r="K39" s="62">
        <f t="shared" si="2"/>
        <v>0</v>
      </c>
    </row>
    <row r="40" spans="1:11" ht="27.75" customHeight="1">
      <c r="A40" s="17" t="s">
        <v>27</v>
      </c>
      <c r="B40" s="31">
        <v>60407100</v>
      </c>
      <c r="C40" s="41">
        <v>34676867.45</v>
      </c>
      <c r="D40" s="41">
        <v>60407100</v>
      </c>
      <c r="E40" s="41">
        <v>40271600</v>
      </c>
      <c r="F40" s="41">
        <v>38745284.81</v>
      </c>
      <c r="G40" s="41">
        <f t="shared" si="0"/>
        <v>-21661815.189999998</v>
      </c>
      <c r="H40" s="41">
        <f t="shared" si="3"/>
        <v>-1526315.1899999976</v>
      </c>
      <c r="I40" s="60">
        <f t="shared" si="5"/>
        <v>96.20994648834414</v>
      </c>
      <c r="J40" s="66">
        <f t="shared" si="1"/>
        <v>4068417.3599999994</v>
      </c>
      <c r="K40" s="62">
        <f t="shared" si="2"/>
        <v>0</v>
      </c>
    </row>
    <row r="41" spans="1:11" ht="30" customHeight="1">
      <c r="A41" s="11" t="s">
        <v>72</v>
      </c>
      <c r="B41" s="35">
        <f>B10+B11+B12+B13+B14+B15+B16+B17+B18+B19+B20+B21+B22+B23+B24+B25+B26+B27+B28+B29+B30+B31+B32+B33</f>
        <v>555695500</v>
      </c>
      <c r="C41" s="35">
        <f>C10+C11+C12+C13+C14+C15+C16+C17+C18+C19+C20+C21+C22+C23+C24+C25+C26+C27+C28+C29+C30+C31+C32+C33</f>
        <v>362252001.44</v>
      </c>
      <c r="D41" s="35">
        <f>D10+D11+D12+D13+D14+D15+D16+D17+D18+D19+D20+D21+D22+D23+D24+D25+D26+D27+D28+D29+D30+D31+D32+D33</f>
        <v>602695500</v>
      </c>
      <c r="E41" s="35">
        <f>E10+E11+E12+E13+E14+E15+E16+E17+E18+E19+E20+E21+E22+E23+E24+E25+E26+E27+E28+E29+E30+E31+E32+E33</f>
        <v>370463500</v>
      </c>
      <c r="F41" s="35">
        <f>F10+F11+F12+F13+F14+F15+F16+F17+F18+F19+F20+F21+F22+F23+F24+F25+F26+F27+F28+F29+F30+F31+F32+F33</f>
        <v>441737670.97</v>
      </c>
      <c r="G41" s="42">
        <f t="shared" si="0"/>
        <v>-113957829.02999997</v>
      </c>
      <c r="H41" s="42">
        <f aca="true" t="shared" si="6" ref="H41:H64">F41-E41</f>
        <v>71274170.97000003</v>
      </c>
      <c r="I41" s="63">
        <f t="shared" si="5"/>
        <v>119.23918846795974</v>
      </c>
      <c r="J41" s="64">
        <f t="shared" si="1"/>
        <v>79485669.53000003</v>
      </c>
      <c r="K41" s="65">
        <f t="shared" si="2"/>
        <v>47000000</v>
      </c>
    </row>
    <row r="42" spans="1:11" ht="30" customHeight="1">
      <c r="A42" s="16" t="s">
        <v>54</v>
      </c>
      <c r="B42" s="35">
        <f aca="true" t="shared" si="7" ref="B42:G42">B43+B49+B50+B44</f>
        <v>0</v>
      </c>
      <c r="C42" s="35">
        <f t="shared" si="7"/>
        <v>87761530</v>
      </c>
      <c r="D42" s="35">
        <f t="shared" si="7"/>
        <v>115200205.32</v>
      </c>
      <c r="E42" s="35">
        <f t="shared" si="7"/>
        <v>80554005.32</v>
      </c>
      <c r="F42" s="35">
        <f t="shared" si="7"/>
        <v>80554005.32</v>
      </c>
      <c r="G42" s="35">
        <f t="shared" si="7"/>
        <v>80554005.32</v>
      </c>
      <c r="H42" s="35">
        <f>F42-E42</f>
        <v>0</v>
      </c>
      <c r="I42" s="67">
        <f t="shared" si="5"/>
        <v>100</v>
      </c>
      <c r="J42" s="64">
        <f t="shared" si="1"/>
        <v>-7207524.680000007</v>
      </c>
      <c r="K42" s="65">
        <f t="shared" si="2"/>
        <v>115200205.32</v>
      </c>
    </row>
    <row r="43" spans="1:11" ht="26.25" customHeight="1">
      <c r="A43" s="17" t="s">
        <v>60</v>
      </c>
      <c r="B43" s="31">
        <v>0</v>
      </c>
      <c r="C43" s="41">
        <v>1912000</v>
      </c>
      <c r="D43" s="41">
        <v>0</v>
      </c>
      <c r="E43" s="41">
        <v>0</v>
      </c>
      <c r="F43" s="4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-1912000</v>
      </c>
      <c r="K43" s="62">
        <f t="shared" si="2"/>
        <v>0</v>
      </c>
    </row>
    <row r="44" spans="1:11" ht="25.5" customHeight="1">
      <c r="A44" s="17" t="s">
        <v>61</v>
      </c>
      <c r="B44" s="31">
        <f>B45+B46+B47+B48</f>
        <v>0</v>
      </c>
      <c r="C44" s="31">
        <f>C45+C46+C47+C48</f>
        <v>81972700</v>
      </c>
      <c r="D44" s="31">
        <f>D45+D46+D47+D48</f>
        <v>109484100</v>
      </c>
      <c r="E44" s="31">
        <f>E45+E46+E47+E48</f>
        <v>75481900</v>
      </c>
      <c r="F44" s="31">
        <f>F45+F46+F47+F48</f>
        <v>75481900</v>
      </c>
      <c r="G44" s="41">
        <f t="shared" si="0"/>
        <v>75481900</v>
      </c>
      <c r="H44" s="41">
        <f t="shared" si="6"/>
        <v>0</v>
      </c>
      <c r="I44" s="68">
        <f t="shared" si="5"/>
        <v>100</v>
      </c>
      <c r="J44" s="66">
        <f t="shared" si="1"/>
        <v>-6490800</v>
      </c>
      <c r="K44" s="62">
        <f t="shared" si="2"/>
        <v>109484100</v>
      </c>
    </row>
    <row r="45" spans="1:11" ht="51" customHeight="1" hidden="1">
      <c r="A45" s="15" t="s">
        <v>65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41">
        <f t="shared" si="0"/>
        <v>0</v>
      </c>
      <c r="H45" s="41">
        <f t="shared" si="6"/>
        <v>0</v>
      </c>
      <c r="I45" s="68">
        <f t="shared" si="5"/>
        <v>0</v>
      </c>
      <c r="J45" s="66">
        <f t="shared" si="1"/>
        <v>0</v>
      </c>
      <c r="K45" s="62">
        <f t="shared" si="2"/>
        <v>0</v>
      </c>
    </row>
    <row r="46" spans="1:11" ht="26.25" customHeight="1" hidden="1">
      <c r="A46" s="17" t="s">
        <v>64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29.25" customHeight="1">
      <c r="A47" s="18" t="s">
        <v>52</v>
      </c>
      <c r="B47" s="36">
        <v>0</v>
      </c>
      <c r="C47" s="41">
        <v>81972700</v>
      </c>
      <c r="D47" s="36">
        <v>109484100</v>
      </c>
      <c r="E47" s="41">
        <v>75481900</v>
      </c>
      <c r="F47" s="41">
        <v>75481900</v>
      </c>
      <c r="G47" s="41">
        <f t="shared" si="0"/>
        <v>75481900</v>
      </c>
      <c r="H47" s="41">
        <f t="shared" si="6"/>
        <v>0</v>
      </c>
      <c r="I47" s="68">
        <f t="shared" si="5"/>
        <v>100</v>
      </c>
      <c r="J47" s="66">
        <f t="shared" si="1"/>
        <v>-6490800</v>
      </c>
      <c r="K47" s="62">
        <f t="shared" si="2"/>
        <v>109484100</v>
      </c>
    </row>
    <row r="48" spans="1:11" ht="26.25" customHeight="1" hidden="1">
      <c r="A48" s="15" t="s">
        <v>53</v>
      </c>
      <c r="B48" s="34">
        <v>0</v>
      </c>
      <c r="C48" s="41">
        <v>0</v>
      </c>
      <c r="D48" s="34">
        <v>0</v>
      </c>
      <c r="E48" s="41">
        <v>0</v>
      </c>
      <c r="F48" s="41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0</v>
      </c>
      <c r="K48" s="62">
        <f t="shared" si="2"/>
        <v>0</v>
      </c>
    </row>
    <row r="49" spans="1:11" ht="45" customHeight="1">
      <c r="A49" s="15" t="s">
        <v>62</v>
      </c>
      <c r="B49" s="34">
        <v>0</v>
      </c>
      <c r="C49" s="31">
        <v>1884850</v>
      </c>
      <c r="D49" s="34">
        <v>0</v>
      </c>
      <c r="E49" s="31">
        <v>0</v>
      </c>
      <c r="F49" s="31">
        <v>0</v>
      </c>
      <c r="G49" s="41">
        <f t="shared" si="0"/>
        <v>0</v>
      </c>
      <c r="H49" s="41">
        <f t="shared" si="6"/>
        <v>0</v>
      </c>
      <c r="I49" s="68">
        <f t="shared" si="5"/>
        <v>0</v>
      </c>
      <c r="J49" s="66">
        <f t="shared" si="1"/>
        <v>-1884850</v>
      </c>
      <c r="K49" s="62">
        <f t="shared" si="2"/>
        <v>0</v>
      </c>
    </row>
    <row r="50" spans="1:11" ht="45" customHeight="1">
      <c r="A50" s="15" t="s">
        <v>59</v>
      </c>
      <c r="B50" s="34">
        <v>0</v>
      </c>
      <c r="C50" s="31">
        <v>1991980</v>
      </c>
      <c r="D50" s="31">
        <v>5716105.32</v>
      </c>
      <c r="E50" s="31">
        <v>5072105.32</v>
      </c>
      <c r="F50" s="31">
        <v>5072105.32</v>
      </c>
      <c r="G50" s="41">
        <f t="shared" si="0"/>
        <v>5072105.32</v>
      </c>
      <c r="H50" s="41">
        <f t="shared" si="6"/>
        <v>0</v>
      </c>
      <c r="I50" s="68">
        <f t="shared" si="5"/>
        <v>100</v>
      </c>
      <c r="J50" s="66">
        <f t="shared" si="1"/>
        <v>3080125.3200000003</v>
      </c>
      <c r="K50" s="62">
        <f t="shared" si="2"/>
        <v>5716105.32</v>
      </c>
    </row>
    <row r="51" spans="1:11" ht="33.75" customHeight="1">
      <c r="A51" s="11" t="s">
        <v>71</v>
      </c>
      <c r="B51" s="35">
        <f>B41+B42</f>
        <v>555695500</v>
      </c>
      <c r="C51" s="35">
        <f>C41+C42</f>
        <v>450013531.44</v>
      </c>
      <c r="D51" s="35">
        <f>D41+D42</f>
        <v>717895705.3199999</v>
      </c>
      <c r="E51" s="35">
        <f>E41+E42</f>
        <v>451017505.32</v>
      </c>
      <c r="F51" s="35">
        <f>F41+F42</f>
        <v>522291676.29</v>
      </c>
      <c r="G51" s="42">
        <f t="shared" si="0"/>
        <v>-33403823.70999998</v>
      </c>
      <c r="H51" s="42">
        <f t="shared" si="6"/>
        <v>71274170.97000003</v>
      </c>
      <c r="I51" s="63">
        <f t="shared" si="5"/>
        <v>115.80297219715021</v>
      </c>
      <c r="J51" s="64">
        <f t="shared" si="1"/>
        <v>72278144.85000002</v>
      </c>
      <c r="K51" s="65">
        <f t="shared" si="2"/>
        <v>162200205.31999993</v>
      </c>
    </row>
    <row r="52" spans="1:11" ht="22.5" customHeight="1">
      <c r="A52" s="11" t="s">
        <v>32</v>
      </c>
      <c r="B52" s="35"/>
      <c r="C52" s="42"/>
      <c r="D52" s="42"/>
      <c r="E52" s="42"/>
      <c r="F52" s="41"/>
      <c r="G52" s="41"/>
      <c r="H52" s="41"/>
      <c r="I52" s="69"/>
      <c r="J52" s="66"/>
      <c r="K52" s="62"/>
    </row>
    <row r="53" spans="1:11" ht="27" customHeight="1">
      <c r="A53" s="15" t="s">
        <v>44</v>
      </c>
      <c r="B53" s="34">
        <v>12924000</v>
      </c>
      <c r="C53" s="41">
        <v>4703385.96</v>
      </c>
      <c r="D53" s="41">
        <v>12924000</v>
      </c>
      <c r="E53" s="41">
        <v>8616000</v>
      </c>
      <c r="F53" s="41">
        <v>38814553.29</v>
      </c>
      <c r="G53" s="41">
        <f aca="true" t="shared" si="8" ref="G53:G64">F53-B53</f>
        <v>25890553.29</v>
      </c>
      <c r="H53" s="41">
        <f t="shared" si="6"/>
        <v>30198553.29</v>
      </c>
      <c r="I53" s="60">
        <f t="shared" si="5"/>
        <v>450.4938868384401</v>
      </c>
      <c r="J53" s="66">
        <f aca="true" t="shared" si="9" ref="J53:J64">F53-C53</f>
        <v>34111167.33</v>
      </c>
      <c r="K53" s="62">
        <f aca="true" t="shared" si="10" ref="K53:K64">D53-B53</f>
        <v>0</v>
      </c>
    </row>
    <row r="54" spans="1:11" ht="43.5" customHeight="1">
      <c r="A54" s="15" t="s">
        <v>33</v>
      </c>
      <c r="B54" s="34">
        <v>412300</v>
      </c>
      <c r="C54" s="41">
        <v>303238.83</v>
      </c>
      <c r="D54" s="41">
        <v>412300</v>
      </c>
      <c r="E54" s="41">
        <v>274900</v>
      </c>
      <c r="F54" s="41">
        <v>406354.43</v>
      </c>
      <c r="G54" s="41">
        <f t="shared" si="8"/>
        <v>-5945.570000000007</v>
      </c>
      <c r="H54" s="41">
        <f t="shared" si="6"/>
        <v>131454.43</v>
      </c>
      <c r="I54" s="60">
        <f t="shared" si="5"/>
        <v>147.81899963623135</v>
      </c>
      <c r="J54" s="66">
        <f t="shared" si="9"/>
        <v>103115.59999999998</v>
      </c>
      <c r="K54" s="62">
        <f t="shared" si="10"/>
        <v>0</v>
      </c>
    </row>
    <row r="55" spans="1:11" ht="0.75" customHeight="1" hidden="1">
      <c r="A55" s="15" t="s">
        <v>45</v>
      </c>
      <c r="B55" s="34">
        <v>0</v>
      </c>
      <c r="C55" s="41">
        <v>0</v>
      </c>
      <c r="D55" s="41">
        <v>0</v>
      </c>
      <c r="E55" s="41">
        <v>0</v>
      </c>
      <c r="F55" s="41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0</v>
      </c>
      <c r="K55" s="62">
        <f t="shared" si="10"/>
        <v>0</v>
      </c>
    </row>
    <row r="56" spans="1:11" ht="67.5" customHeight="1" hidden="1">
      <c r="A56" s="15" t="s">
        <v>34</v>
      </c>
      <c r="B56" s="34">
        <v>0</v>
      </c>
      <c r="C56" s="41">
        <v>0</v>
      </c>
      <c r="D56" s="41">
        <v>0</v>
      </c>
      <c r="E56" s="41">
        <v>0</v>
      </c>
      <c r="F56" s="41">
        <v>0</v>
      </c>
      <c r="G56" s="41">
        <f t="shared" si="8"/>
        <v>0</v>
      </c>
      <c r="H56" s="41">
        <f t="shared" si="6"/>
        <v>0</v>
      </c>
      <c r="I56" s="60">
        <f t="shared" si="5"/>
        <v>0</v>
      </c>
      <c r="J56" s="66">
        <f t="shared" si="9"/>
        <v>0</v>
      </c>
      <c r="K56" s="62">
        <f t="shared" si="10"/>
        <v>0</v>
      </c>
    </row>
    <row r="57" spans="1:11" ht="27.75" customHeight="1">
      <c r="A57" s="16" t="s">
        <v>15</v>
      </c>
      <c r="B57" s="35">
        <f>B58+B59</f>
        <v>2500000</v>
      </c>
      <c r="C57" s="35">
        <f>C58+C59</f>
        <v>1306727.19</v>
      </c>
      <c r="D57" s="35">
        <f>D58+D59</f>
        <v>2500000</v>
      </c>
      <c r="E57" s="35">
        <f>E58+E59</f>
        <v>1666600</v>
      </c>
      <c r="F57" s="35">
        <f>F58+F59</f>
        <v>2394217.43</v>
      </c>
      <c r="G57" s="42">
        <f t="shared" si="8"/>
        <v>-105782.56999999983</v>
      </c>
      <c r="H57" s="42">
        <f t="shared" si="6"/>
        <v>727617.4300000002</v>
      </c>
      <c r="I57" s="63">
        <f t="shared" si="5"/>
        <v>143.6587921516861</v>
      </c>
      <c r="J57" s="64">
        <f t="shared" si="9"/>
        <v>1087490.2400000002</v>
      </c>
      <c r="K57" s="65">
        <f t="shared" si="10"/>
        <v>0</v>
      </c>
    </row>
    <row r="58" spans="1:11" ht="27.75" customHeight="1">
      <c r="A58" s="17" t="s">
        <v>47</v>
      </c>
      <c r="B58" s="31">
        <v>1000000</v>
      </c>
      <c r="C58" s="41">
        <v>707230.79</v>
      </c>
      <c r="D58" s="41">
        <v>1000000</v>
      </c>
      <c r="E58" s="41">
        <v>666600</v>
      </c>
      <c r="F58" s="41">
        <v>69413.93</v>
      </c>
      <c r="G58" s="41">
        <f t="shared" si="8"/>
        <v>-930586.0700000001</v>
      </c>
      <c r="H58" s="41">
        <f t="shared" si="6"/>
        <v>-597186.0700000001</v>
      </c>
      <c r="I58" s="60">
        <f t="shared" si="5"/>
        <v>10.413130813081308</v>
      </c>
      <c r="J58" s="66">
        <f t="shared" si="9"/>
        <v>-637816.8600000001</v>
      </c>
      <c r="K58" s="62">
        <f t="shared" si="10"/>
        <v>0</v>
      </c>
    </row>
    <row r="59" spans="1:11" ht="27" customHeight="1">
      <c r="A59" s="17" t="s">
        <v>46</v>
      </c>
      <c r="B59" s="31">
        <v>1500000</v>
      </c>
      <c r="C59" s="41">
        <v>599496.4</v>
      </c>
      <c r="D59" s="41">
        <v>1500000</v>
      </c>
      <c r="E59" s="41">
        <v>1000000</v>
      </c>
      <c r="F59" s="41">
        <v>2324803.5</v>
      </c>
      <c r="G59" s="41">
        <f t="shared" si="8"/>
        <v>824803.5</v>
      </c>
      <c r="H59" s="41">
        <f t="shared" si="6"/>
        <v>1324803.5</v>
      </c>
      <c r="I59" s="60">
        <f t="shared" si="5"/>
        <v>232.48035</v>
      </c>
      <c r="J59" s="66">
        <f t="shared" si="9"/>
        <v>1725307.1</v>
      </c>
      <c r="K59" s="62">
        <f t="shared" si="10"/>
        <v>0</v>
      </c>
    </row>
    <row r="60" spans="1:11" ht="1.5" customHeight="1" hidden="1">
      <c r="A60" s="17" t="s">
        <v>48</v>
      </c>
      <c r="B60" s="31">
        <v>0</v>
      </c>
      <c r="C60" s="41">
        <v>0</v>
      </c>
      <c r="D60" s="41">
        <v>0</v>
      </c>
      <c r="E60" s="41">
        <v>0</v>
      </c>
      <c r="F60" s="4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0">
        <f t="shared" si="10"/>
        <v>0</v>
      </c>
    </row>
    <row r="61" spans="1:11" ht="24" customHeight="1">
      <c r="A61" s="17" t="s">
        <v>51</v>
      </c>
      <c r="B61" s="31">
        <v>0</v>
      </c>
      <c r="C61" s="31">
        <v>0</v>
      </c>
      <c r="D61" s="31">
        <v>510000</v>
      </c>
      <c r="E61" s="31">
        <v>510000</v>
      </c>
      <c r="F61" s="31">
        <v>479240</v>
      </c>
      <c r="G61" s="41">
        <f t="shared" si="8"/>
        <v>479240</v>
      </c>
      <c r="H61" s="41">
        <f t="shared" si="6"/>
        <v>-30760</v>
      </c>
      <c r="I61" s="60">
        <f t="shared" si="5"/>
        <v>93.96862745098039</v>
      </c>
      <c r="J61" s="66">
        <f t="shared" si="9"/>
        <v>479240</v>
      </c>
      <c r="K61" s="71">
        <f t="shared" si="10"/>
        <v>510000</v>
      </c>
    </row>
    <row r="62" spans="1:11" ht="70.5" customHeight="1">
      <c r="A62" s="15" t="s">
        <v>84</v>
      </c>
      <c r="B62" s="31">
        <v>0</v>
      </c>
      <c r="C62" s="31">
        <v>0</v>
      </c>
      <c r="D62" s="31">
        <v>3700000</v>
      </c>
      <c r="E62" s="31">
        <v>0</v>
      </c>
      <c r="F62" s="31">
        <v>3581127</v>
      </c>
      <c r="G62" s="41">
        <f t="shared" si="8"/>
        <v>3581127</v>
      </c>
      <c r="H62" s="41">
        <f t="shared" si="6"/>
        <v>3581127</v>
      </c>
      <c r="I62" s="60">
        <f t="shared" si="5"/>
        <v>0</v>
      </c>
      <c r="J62" s="66">
        <f t="shared" si="9"/>
        <v>3581127</v>
      </c>
      <c r="K62" s="81">
        <f t="shared" si="10"/>
        <v>3700000</v>
      </c>
    </row>
    <row r="63" spans="1:11" ht="30" customHeight="1">
      <c r="A63" s="11" t="s">
        <v>2</v>
      </c>
      <c r="B63" s="35">
        <f>B53+B54+B55+B56+B57+B60+B61+B62</f>
        <v>15836300</v>
      </c>
      <c r="C63" s="35">
        <f>C53+C54+C55+C56+C57+C60+C61+C62</f>
        <v>6313351.98</v>
      </c>
      <c r="D63" s="35">
        <f>D53+D54+D55+D56+D57+D60+D61+D62</f>
        <v>20046300</v>
      </c>
      <c r="E63" s="35">
        <f>E53+E54+E55+E56+E57+E60+E61+E62</f>
        <v>11067500</v>
      </c>
      <c r="F63" s="35">
        <f>F53+F54+F55+F56+F57+F60+F61+F62</f>
        <v>45675492.15</v>
      </c>
      <c r="G63" s="42">
        <f t="shared" si="8"/>
        <v>29839192.15</v>
      </c>
      <c r="H63" s="42">
        <f t="shared" si="6"/>
        <v>34607992.15</v>
      </c>
      <c r="I63" s="63">
        <f t="shared" si="5"/>
        <v>412.69927400045174</v>
      </c>
      <c r="J63" s="64">
        <f t="shared" si="9"/>
        <v>39362140.17</v>
      </c>
      <c r="K63" s="72">
        <f t="shared" si="10"/>
        <v>4210000</v>
      </c>
    </row>
    <row r="64" spans="1:11" ht="30" customHeight="1" thickBot="1">
      <c r="A64" s="14" t="s">
        <v>1</v>
      </c>
      <c r="B64" s="37">
        <f>B51+B63</f>
        <v>571531800</v>
      </c>
      <c r="C64" s="43">
        <f>C51+C63</f>
        <v>456326883.42</v>
      </c>
      <c r="D64" s="43">
        <f>D51+D63</f>
        <v>737942005.3199999</v>
      </c>
      <c r="E64" s="43">
        <f>E51+E63</f>
        <v>462085005.32</v>
      </c>
      <c r="F64" s="43">
        <f>F51+F63</f>
        <v>567967168.44</v>
      </c>
      <c r="G64" s="43">
        <f t="shared" si="8"/>
        <v>-3564631.559999943</v>
      </c>
      <c r="H64" s="43">
        <f t="shared" si="6"/>
        <v>105882163.12000006</v>
      </c>
      <c r="I64" s="73">
        <f t="shared" si="5"/>
        <v>122.91400108226304</v>
      </c>
      <c r="J64" s="74">
        <f t="shared" si="9"/>
        <v>111640285.02000004</v>
      </c>
      <c r="K64" s="75">
        <f t="shared" si="10"/>
        <v>166410205.31999993</v>
      </c>
    </row>
    <row r="65" spans="1:13" ht="21" customHeight="1">
      <c r="A65" s="6"/>
      <c r="B65" s="6"/>
      <c r="C65" s="6"/>
      <c r="D65" s="7"/>
      <c r="E65" s="6"/>
      <c r="F65" s="6"/>
      <c r="G65" s="6"/>
      <c r="H65" s="7"/>
      <c r="I65" s="7"/>
      <c r="J65" s="7"/>
      <c r="K65" s="6"/>
      <c r="L65" s="6"/>
      <c r="M65" s="6"/>
    </row>
    <row r="66" spans="1:13" ht="24" customHeight="1">
      <c r="A66" s="25" t="s">
        <v>73</v>
      </c>
      <c r="B66" s="25"/>
      <c r="C66" s="25"/>
      <c r="D66" s="25"/>
      <c r="E66" s="25"/>
      <c r="F66" s="25"/>
      <c r="G66" s="25"/>
      <c r="H66" s="82" t="s">
        <v>70</v>
      </c>
      <c r="I66" s="82"/>
      <c r="J66" s="82"/>
      <c r="K66" s="82"/>
      <c r="L66" s="6"/>
      <c r="M66" s="6"/>
    </row>
    <row r="67" ht="16.5" customHeight="1"/>
    <row r="68" ht="22.5" customHeight="1"/>
    <row r="69" ht="16.5" customHeight="1"/>
    <row r="70" ht="27" customHeight="1" hidden="1"/>
    <row r="77" spans="15:16" ht="12.75">
      <c r="O77" s="4"/>
      <c r="P77" s="4"/>
    </row>
  </sheetData>
  <sheetProtection/>
  <mergeCells count="5">
    <mergeCell ref="H66:K66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2023-07-03T07:19:58Z</cp:lastPrinted>
  <dcterms:created xsi:type="dcterms:W3CDTF">2001-12-13T10:05:27Z</dcterms:created>
  <dcterms:modified xsi:type="dcterms:W3CDTF">2023-09-12T07:32:25Z</dcterms:modified>
  <cp:category/>
  <cp:version/>
  <cp:contentType/>
  <cp:contentStatus/>
</cp:coreProperties>
</file>