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58" i="1"/>
  <c r="J57" s="1"/>
  <c r="J99"/>
  <c r="J100"/>
  <c r="J26"/>
  <c r="J20" s="1"/>
  <c r="J16"/>
  <c r="J15" s="1"/>
  <c r="J90"/>
  <c r="J82"/>
  <c r="K82"/>
  <c r="J76" l="1"/>
  <c r="J103"/>
  <c r="K26"/>
  <c r="K58" l="1"/>
  <c r="K57" s="1"/>
  <c r="K16"/>
  <c r="K90"/>
  <c r="K55" l="1"/>
  <c r="K21"/>
  <c r="K74"/>
  <c r="K61"/>
  <c r="K71"/>
  <c r="K67"/>
  <c r="K97" l="1"/>
  <c r="K96" s="1"/>
  <c r="K69" l="1"/>
  <c r="K65"/>
  <c r="K100" l="1"/>
  <c r="K99" s="1"/>
  <c r="K80" l="1"/>
  <c r="K77"/>
  <c r="K73"/>
  <c r="K63"/>
  <c r="K60" s="1"/>
  <c r="K53"/>
  <c r="K20" s="1"/>
  <c r="K15"/>
  <c r="K76" l="1"/>
  <c r="K102" s="1"/>
  <c r="K19"/>
  <c r="K18" l="1"/>
  <c r="K11" l="1"/>
  <c r="K10" s="1"/>
  <c r="K14" s="1"/>
  <c r="K103" s="1"/>
</calcChain>
</file>

<file path=xl/sharedStrings.xml><?xml version="1.0" encoding="utf-8"?>
<sst xmlns="http://schemas.openxmlformats.org/spreadsheetml/2006/main" count="276" uniqueCount="161">
  <si>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</si>
  <si>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</si>
  <si>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</si>
  <si>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</si>
  <si>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</si>
  <si>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</si>
  <si>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</si>
  <si>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</si>
  <si>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</si>
  <si>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</si>
  <si>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</si>
  <si>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</si>
  <si>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</si>
  <si>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</si>
  <si>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</si>
  <si>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</si>
  <si>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</si>
  <si>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0443</t>
  </si>
  <si>
    <t>0611010</t>
  </si>
  <si>
    <t>1010</t>
  </si>
  <si>
    <t xml:space="preserve"> Надання дошкільної освiти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</si>
  <si>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</si>
  <si>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</si>
  <si>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</si>
  <si>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</si>
  <si>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</si>
  <si>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</si>
  <si>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</si>
  <si>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</si>
  <si>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</si>
  <si>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</si>
  <si>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</si>
  <si>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</si>
  <si>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</si>
  <si>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</si>
  <si>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</si>
  <si>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</si>
  <si>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</si>
  <si>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</si>
  <si>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</si>
  <si>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</si>
  <si>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</si>
  <si>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</si>
  <si>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</si>
  <si>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</si>
  <si>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Управління комунального майна та земельних відносин</t>
  </si>
  <si>
    <t>3700000</t>
  </si>
  <si>
    <t>Фінансове управління міської ради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</si>
  <si>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</si>
  <si>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</si>
  <si>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</si>
  <si>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</si>
  <si>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Будівництво споруд, установ та закладів фізичної культури і спорту</t>
  </si>
  <si>
    <t>1014060</t>
  </si>
  <si>
    <t>4060</t>
  </si>
  <si>
    <t>0828</t>
  </si>
  <si>
    <t>0910</t>
  </si>
  <si>
    <t>0210160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</si>
  <si>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</si>
  <si>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</si>
  <si>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</si>
  <si>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</si>
  <si>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</si>
  <si>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</si>
  <si>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</si>
  <si>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</si>
  <si>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</si>
  <si>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дороги по вул. Богушевича в м. Ніжин, Чернігівської обл., в т.ч. ПКД</t>
  </si>
  <si>
    <t>3110160</t>
  </si>
  <si>
    <t>0620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</si>
  <si>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</si>
  <si>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</si>
  <si>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</si>
  <si>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</si>
  <si>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</si>
  <si>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</si>
  <si>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</si>
  <si>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</si>
  <si>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</si>
  <si>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</si>
  <si>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</si>
  <si>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</si>
  <si>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</si>
  <si>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</si>
  <si>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</si>
  <si>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</si>
  <si>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</si>
  <si>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</si>
  <si>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</si>
  <si>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</si>
  <si>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</si>
  <si>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Придбання вітчизняної та зарубіжної книжкової продукції для бібліотек</t>
  </si>
  <si>
    <t>Придбання автобусних зупинок 2 шт, елементів благоустрою</t>
  </si>
  <si>
    <t>3710160</t>
  </si>
  <si>
    <t>Реконструкція самопливного колектору по вул.Шевченка та вул.Синяківська в м.Ніжин Чернігівської обл., в т.ч.ПКД</t>
  </si>
  <si>
    <t>капітальних вкладень бюджету Ніжинської міської ТГ у розрізі інвестиційних проектів</t>
  </si>
  <si>
    <t>1014040</t>
  </si>
  <si>
    <t>4040</t>
  </si>
  <si>
    <t>Забезпечення діяльності музеїв і виставок</t>
  </si>
  <si>
    <t>Придбання приймально-контрольного приладу (ППКП) на будівлю по вул. Поштова,5</t>
  </si>
  <si>
    <t>1014081</t>
  </si>
  <si>
    <t>Забез.діяльності інших закладів в галузі культури і мистецтва</t>
  </si>
  <si>
    <t>4081</t>
  </si>
  <si>
    <t>Кондиціонер</t>
  </si>
  <si>
    <t>1010160</t>
  </si>
  <si>
    <t>Боксерський ринг у спортзал</t>
  </si>
  <si>
    <t>Кондиціонер -1 шт</t>
  </si>
  <si>
    <t>Машинка дерев’яна (2шт),потяг дерев’яний (2шт), пісочниця (2шт) для ЗДО№7</t>
  </si>
  <si>
    <t>Виготовлення проектно-кошторисної документації по об'єкту "Капітальний ремонт укриття – аварійного виходу ЗДО № 4"</t>
  </si>
  <si>
    <t>Виготовлення проектно-кошторисної документації по об'єкту "Капітальний ремонт вентиляційної системи укриття ЗДО № 4"</t>
  </si>
  <si>
    <t>"Капітальний ремонт туалетної кімнати та кухні ЗДО № 14 в т.ч. ПКД"</t>
  </si>
  <si>
    <t>Капітальний ремонт даху головного корпусу гімназії № 1, в т.ч. ПКД</t>
  </si>
  <si>
    <t>Капітальний ремонт даху Гімназії №2 в т.ч.ПКД</t>
  </si>
  <si>
    <t>"Капітальний ремонт та обладнання найпростішого укриття у підвальному приміщенні (№ 2) ЗОШ № 7 в т.ч. ПКД"</t>
  </si>
  <si>
    <t>"Капітальний ремонт обідньої зали ЗОШ № 7 в т.ч. ПКД"</t>
  </si>
  <si>
    <t>"Капітальний ремонт по заміна вікон ЗОШ № 7 в т.ч. ПКД"</t>
  </si>
  <si>
    <t>"Капітальний ремонт гідроізоляції укриття ЗОШ № 7 в т.ч.ПКД"</t>
  </si>
  <si>
    <t>"Капітальний ремонт примусової вентиляції та приміщення захисної споруди цивільного захисту ЗОШ № 7 в т.ч.ПКД"</t>
  </si>
  <si>
    <t>"Капітальний ремонт гідроізоляції фундаменту Гімназія № 10 в т.ч.ПКД</t>
  </si>
  <si>
    <t>"Капітальний ремонт гідроізоляції укриття Гімназія № 10 в т.ч.ПКД"</t>
  </si>
  <si>
    <t>"Капітальний ремонт ПРУ № 95772 (витяжна вентиляція, підлога, стіни, облаштування вбиральні в укритті 2 шт., ремонт аварійного лазу укриття ) Гімназія № 10 в т.ч.ПКД"</t>
  </si>
  <si>
    <t>"Капітальний ремонт сходів центрального входу гімназії Гімназія № 10 в т.ч.ПКД"</t>
  </si>
  <si>
    <t>"Капітальний ремонт вбиральні та туалету на другому поверсі Гімназія № 10 в т.ч. ПКД"</t>
  </si>
  <si>
    <t>"Капітальний ремонт вбиральні та туалету на першому поверсі Гімназія № 10"</t>
  </si>
  <si>
    <t>"Капітальний ремонт харчоблоку, їдальні та підвального приміщення для зберігання овочів Гімназія № 10 в т.ч.ПКД"</t>
  </si>
  <si>
    <t>"Капітальний ремонт стін 3 та 4 поверхів Гімназія № 10 в т.ч. ПКД"</t>
  </si>
  <si>
    <t>"Капітальний ремонт підлоги 3 та 4 поверхів Гімназія № 10 в т.ч.ПКД"</t>
  </si>
  <si>
    <t>"Капітальний ремонт стін сходових клітин з першого поверху до виходу на дах правого та лівого крила Гімназія № 10 в т.ч.ПКД"</t>
  </si>
  <si>
    <t>Виготовлення проектно-кошторисної документації по об'єкту "Капітальний ремонт вентиляції в укритті Гімназія № 13"</t>
  </si>
  <si>
    <t>"Капітальний ремонт гідроізоляції та утеплення фундаментів споруди цивільного захисту Гімназія № 14 в т.ч. ПКД"</t>
  </si>
  <si>
    <t>"Капітальний ремонт харчоблоку та їдальні ННВК № 16 в т.ч. ПКД"</t>
  </si>
  <si>
    <t>Виготовлення проектно-кошторисної документації по об'єкту "Капітальний ремонт вентиляції в укритті ННВК № 16"</t>
  </si>
  <si>
    <t>Виготовлення проектно-кошторисної документації по об'єкту "Капітальний ремонт вентиляційної системи в укритті ЗОШ № 17"</t>
  </si>
  <si>
    <t>Виготовлення проектно-кошторисної документації по об'єкту "Капітальний ремонт вентиляції в укритті БДЮ"</t>
  </si>
  <si>
    <t>0617321</t>
  </si>
  <si>
    <t>7321</t>
  </si>
  <si>
    <t>Реконструкція приміщень будівлі з окремою одноповерховою прибудовою під влаштування санітарних вузлів Ніжинської ЗОШ №7 розташованої по вул.Гоголя, 15 м.Ніжин" в т.ч. ПКД</t>
  </si>
  <si>
    <t>Будівництво освітніх установ та закладів</t>
  </si>
  <si>
    <t>Будівництво світлофорного об’єкту на перехресті вулиці Шевченка з вулицею Синяківська, в т.ч. ПКД</t>
  </si>
  <si>
    <t>Облаштування громадського простору вздовж р. Остер по вул. Набережна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</si>
  <si>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 Ніжин</t>
  </si>
  <si>
    <t>Реконструкція частини нежитлового приміщення комунальної власності НТГ за адресою : Чернігівська область, м. Ніжин, вул. Амосова Академіка, 14А приміщення 1 під житлову квартиру</t>
  </si>
  <si>
    <t>Реконструкція нежитлового приміщення комунальної власності Ніжинської територіальної громади за адресою : Чернігівська область, місто Ніжин, вул. Озерна, 21/2 під дві окремі житлові квартири</t>
  </si>
  <si>
    <t>Реконструкція нежитлового приміщення «майстерня по виготовленню одягу» за адресою: вул. Шевченка, 96б/1 в м. Ніжин, Чернігівської області в житлову квартиру за адресою: вул.Шевченка, 96б кв. 60 в м. Ніжин, Чернігівської області</t>
  </si>
  <si>
    <t>Капітальний ремонт дороги по вул. Гербеля, в т.ч. ПКД</t>
  </si>
  <si>
    <t>Капітальний ремонт внутріквартальної дороги по вул. Олександра Мацієвського</t>
  </si>
  <si>
    <t>Капітальний ремонт частини підїзної дороги до кладовища "Овдіївське" від №19 до №37по вул. Вознесенська та від №67 до №83 по вул. Лисенка Миколи</t>
  </si>
  <si>
    <t>Капітальний ремонт тротуару по вул. Чернігівська на ділянці від вул. Широкомагерська до вул. Космонавтів</t>
  </si>
  <si>
    <t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</t>
  </si>
  <si>
    <t>Капітальний ремонт частини даху ЗОШ № 7 м.Ніжин, вул. Гоголя,15 Чернігівська обл., в т.ч. ПКД</t>
  </si>
  <si>
    <t>Капітальний ремонт частини даху ЗОШ № 7 в т.ч.ПКД (2 черга)</t>
  </si>
  <si>
    <t>Придбання холодильника</t>
  </si>
  <si>
    <t xml:space="preserve"> Радіосистема</t>
  </si>
  <si>
    <t>Придбання муз інструментів для НМШ-73000грн (труба -1 шт,баритон 1 шт,  домра-1 шт); для НХШ-98000грн (цифрове фортепіано для класу класичного та сучасного танцю); для метод.кабінету - 85000 грн (комплект звукопідсилюючої апаратури)</t>
  </si>
  <si>
    <t>Велопарковка (14 шт)-300 000грн, спортивний інвентар для занять фізичною культурою -500000 грн</t>
  </si>
  <si>
    <t>Придбання комп’ютерної техніки</t>
  </si>
  <si>
    <t>у 2024 році</t>
  </si>
  <si>
    <r>
      <t>Г</t>
    </r>
    <r>
      <rPr>
        <b/>
        <sz val="10"/>
        <color theme="1"/>
        <rFont val="Times New Roman"/>
        <family val="1"/>
        <charset val="204"/>
      </rPr>
      <t>раничний показник (план на 2024 рік)</t>
    </r>
  </si>
  <si>
    <t>Примітка - потреба на 2024 рік за бюджетними запитами ГРК</t>
  </si>
  <si>
    <r>
      <t>Капітальний ремонт частини приміщення (50м</t>
    </r>
    <r>
      <rPr>
        <sz val="10"/>
        <color indexed="8"/>
        <rFont val="Calibri"/>
        <family val="2"/>
        <charset val="204"/>
      </rPr>
      <t>²</t>
    </r>
    <r>
      <rPr>
        <sz val="10"/>
        <color indexed="8"/>
        <rFont val="Times New Roman"/>
        <family val="1"/>
        <charset val="204"/>
      </rPr>
      <t>)  Територіального центру по вул. Шевченка,99-Є у м.Ніжині Чернігівської області в т.ч. ПВР</t>
    </r>
  </si>
  <si>
    <t>Додаток 5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</si>
</sst>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2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8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0" fontId="8" fillId="0" borderId="1" xfId="0" applyFont="1" applyBorder="1"/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21" fillId="0" borderId="1" xfId="0" applyFont="1" applyBorder="1" applyAlignment="1">
      <alignment wrapText="1"/>
    </xf>
    <xf numFmtId="0" fontId="0" fillId="3" borderId="1" xfId="0" applyFill="1" applyBorder="1"/>
    <xf numFmtId="0" fontId="21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Fill="1" applyBorder="1"/>
    <xf numFmtId="0" fontId="23" fillId="0" borderId="1" xfId="0" applyFont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wrapText="1"/>
    </xf>
    <xf numFmtId="4" fontId="24" fillId="0" borderId="5" xfId="0" applyNumberFormat="1" applyFont="1" applyBorder="1" applyAlignment="1">
      <alignment horizontal="center" wrapText="1"/>
    </xf>
    <xf numFmtId="0" fontId="4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6" xfId="0" applyFont="1" applyBorder="1" applyAlignment="1">
      <alignment wrapText="1"/>
    </xf>
    <xf numFmtId="4" fontId="4" fillId="0" borderId="3" xfId="0" applyNumberFormat="1" applyFont="1" applyBorder="1"/>
    <xf numFmtId="4" fontId="4" fillId="0" borderId="0" xfId="0" applyNumberFormat="1" applyFont="1"/>
    <xf numFmtId="4" fontId="8" fillId="0" borderId="0" xfId="0" applyNumberFormat="1" applyFont="1"/>
    <xf numFmtId="0" fontId="0" fillId="0" borderId="0" xfId="0" applyAlignment="1">
      <alignment horizontal="center"/>
    </xf>
    <xf numFmtId="4" fontId="4" fillId="6" borderId="1" xfId="0" applyNumberFormat="1" applyFont="1" applyFill="1" applyBorder="1"/>
    <xf numFmtId="4" fontId="10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5" fillId="6" borderId="1" xfId="0" applyFont="1" applyFill="1" applyBorder="1" applyAlignment="1">
      <alignment horizontal="center" vertical="center" textRotation="90" wrapText="1"/>
    </xf>
    <xf numFmtId="0" fontId="8" fillId="6" borderId="1" xfId="0" applyFont="1" applyFill="1" applyBorder="1" applyAlignment="1">
      <alignment wrapText="1"/>
    </xf>
    <xf numFmtId="0" fontId="7" fillId="6" borderId="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4" fillId="6" borderId="1" xfId="0" applyFont="1" applyFill="1" applyBorder="1" applyAlignment="1">
      <alignment wrapText="1"/>
    </xf>
    <xf numFmtId="49" fontId="8" fillId="6" borderId="1" xfId="0" applyNumberFormat="1" applyFont="1" applyFill="1" applyBorder="1"/>
    <xf numFmtId="49" fontId="8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/>
    <xf numFmtId="49" fontId="7" fillId="6" borderId="1" xfId="0" applyNumberFormat="1" applyFont="1" applyFill="1" applyBorder="1" applyAlignment="1">
      <alignment horizontal="center" vertical="top" wrapText="1"/>
    </xf>
    <xf numFmtId="49" fontId="0" fillId="6" borderId="1" xfId="0" applyNumberFormat="1" applyFill="1" applyBorder="1"/>
    <xf numFmtId="49" fontId="7" fillId="6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/>
    <xf numFmtId="49" fontId="9" fillId="6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6" fillId="0" borderId="0" xfId="0" applyFont="1"/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9"/>
  <sheetViews>
    <sheetView tabSelected="1" showWhiteSpace="0" topLeftCell="A95" zoomScaleNormal="100" zoomScaleSheetLayoutView="75" workbookViewId="0">
      <selection activeCell="B4" sqref="A4:XFD4"/>
    </sheetView>
  </sheetViews>
  <sheetFormatPr defaultRowHeight="12.75"/>
  <cols>
    <col min="1" max="1" width="4.5703125" style="99" customWidth="1"/>
    <col min="2" max="2" width="8.5703125" style="102" customWidth="1"/>
    <col min="4" max="4" width="9.28515625" customWidth="1"/>
    <col min="5" max="5" width="34.42578125" customWidth="1"/>
    <col min="6" max="6" width="47.28515625" customWidth="1"/>
    <col min="7" max="7" width="9" customWidth="1"/>
    <col min="8" max="8" width="7.7109375" customWidth="1"/>
    <col min="9" max="9" width="10.140625" customWidth="1"/>
    <col min="10" max="10" width="14" customWidth="1"/>
    <col min="11" max="11" width="15.85546875" customWidth="1"/>
  </cols>
  <sheetData>
    <row r="1" spans="1:11" ht="18.75">
      <c r="I1" s="128" t="s">
        <v>160</v>
      </c>
      <c r="J1" s="4"/>
      <c r="K1" s="4"/>
    </row>
    <row r="2" spans="1:11">
      <c r="E2" s="54"/>
      <c r="G2" s="123"/>
      <c r="H2" s="123"/>
      <c r="I2" s="123"/>
      <c r="J2" s="123"/>
      <c r="K2" s="123"/>
    </row>
    <row r="3" spans="1:11">
      <c r="H3" s="123"/>
      <c r="I3" s="123"/>
      <c r="J3" s="123"/>
      <c r="K3" s="123"/>
    </row>
    <row r="4" spans="1:11" ht="15.75">
      <c r="B4" s="125" t="s">
        <v>82</v>
      </c>
      <c r="C4" s="125"/>
      <c r="D4" s="125"/>
      <c r="E4" s="125"/>
      <c r="F4" s="125"/>
      <c r="G4" s="125"/>
      <c r="H4" s="125"/>
      <c r="I4" s="125"/>
      <c r="J4" s="125"/>
      <c r="K4" s="125"/>
    </row>
    <row r="5" spans="1:11" ht="21.75" customHeight="1">
      <c r="B5" s="126" t="s">
        <v>95</v>
      </c>
      <c r="C5" s="126"/>
      <c r="D5" s="126"/>
      <c r="E5" s="126"/>
      <c r="F5" s="126"/>
      <c r="G5" s="126"/>
      <c r="H5" s="126"/>
      <c r="I5" s="126"/>
      <c r="J5" s="126"/>
      <c r="K5" s="126"/>
    </row>
    <row r="6" spans="1:11" ht="15.75">
      <c r="B6" s="125" t="s">
        <v>156</v>
      </c>
      <c r="C6" s="125"/>
      <c r="D6" s="125"/>
      <c r="E6" s="125"/>
      <c r="F6" s="125"/>
      <c r="G6" s="125"/>
      <c r="H6" s="125"/>
      <c r="I6" s="125"/>
      <c r="J6" s="125"/>
      <c r="K6" s="125"/>
    </row>
    <row r="7" spans="1:11">
      <c r="B7" s="127">
        <v>25538000000</v>
      </c>
      <c r="C7" s="127"/>
    </row>
    <row r="8" spans="1:11">
      <c r="B8" s="124" t="s">
        <v>0</v>
      </c>
      <c r="C8" s="124"/>
    </row>
    <row r="9" spans="1:11" ht="71.25" customHeight="1">
      <c r="A9" s="46"/>
      <c r="B9" s="103" t="s">
        <v>83</v>
      </c>
      <c r="C9" s="2" t="s">
        <v>84</v>
      </c>
      <c r="D9" s="2" t="s">
        <v>3</v>
      </c>
      <c r="E9" s="3" t="s">
        <v>1</v>
      </c>
      <c r="F9" s="3" t="s">
        <v>85</v>
      </c>
      <c r="G9" s="3" t="s">
        <v>86</v>
      </c>
      <c r="H9" s="3" t="s">
        <v>87</v>
      </c>
      <c r="I9" s="3" t="s">
        <v>2</v>
      </c>
      <c r="J9" s="3" t="s">
        <v>157</v>
      </c>
      <c r="K9" s="87" t="s">
        <v>158</v>
      </c>
    </row>
    <row r="10" spans="1:11" ht="25.5" hidden="1">
      <c r="A10" s="46"/>
      <c r="B10" s="104">
        <v>1200000</v>
      </c>
      <c r="C10" s="38">
        <v>12</v>
      </c>
      <c r="D10" s="8"/>
      <c r="E10" s="13" t="s">
        <v>7</v>
      </c>
      <c r="F10" s="7"/>
      <c r="G10" s="7"/>
      <c r="H10" s="7"/>
      <c r="I10" s="7"/>
      <c r="J10" s="12"/>
      <c r="K10" s="10">
        <f>K11</f>
        <v>0</v>
      </c>
    </row>
    <row r="11" spans="1:11" ht="27" hidden="1" customHeight="1">
      <c r="A11" s="46"/>
      <c r="B11" s="105">
        <v>1217330</v>
      </c>
      <c r="C11" s="60">
        <v>7330</v>
      </c>
      <c r="D11" s="61" t="s">
        <v>17</v>
      </c>
      <c r="E11" s="13" t="s">
        <v>38</v>
      </c>
      <c r="F11" s="7"/>
      <c r="G11" s="7"/>
      <c r="H11" s="7"/>
      <c r="I11" s="7"/>
      <c r="K11" s="56">
        <f>K12+K13</f>
        <v>0</v>
      </c>
    </row>
    <row r="12" spans="1:11" ht="39.75" hidden="1" customHeight="1">
      <c r="A12" s="46"/>
      <c r="B12" s="106"/>
      <c r="C12" s="63">
        <v>3122</v>
      </c>
      <c r="D12" s="52"/>
      <c r="E12" s="20" t="s">
        <v>35</v>
      </c>
      <c r="F12" s="33"/>
      <c r="G12" s="7"/>
      <c r="H12" s="7"/>
      <c r="I12" s="7"/>
      <c r="J12" s="12"/>
      <c r="K12" s="35"/>
    </row>
    <row r="13" spans="1:11" ht="30" hidden="1" customHeight="1">
      <c r="A13" s="46"/>
      <c r="B13" s="106"/>
      <c r="C13" s="73">
        <v>3142</v>
      </c>
      <c r="D13" s="67"/>
      <c r="E13" s="53" t="s">
        <v>37</v>
      </c>
      <c r="F13" s="84"/>
      <c r="G13" s="7"/>
      <c r="H13" s="7"/>
      <c r="I13" s="7"/>
      <c r="K13" s="35"/>
    </row>
    <row r="14" spans="1:11" ht="17.25" hidden="1" customHeight="1">
      <c r="A14" s="46"/>
      <c r="B14" s="107"/>
      <c r="C14" s="14"/>
      <c r="D14" s="14"/>
      <c r="E14" s="14"/>
      <c r="F14" s="15" t="s">
        <v>9</v>
      </c>
      <c r="G14" s="14"/>
      <c r="H14" s="14"/>
      <c r="I14" s="14"/>
      <c r="J14" s="85"/>
      <c r="K14" s="16">
        <f>K10</f>
        <v>0</v>
      </c>
    </row>
    <row r="15" spans="1:11" ht="18.75" customHeight="1">
      <c r="A15" s="46">
        <v>1</v>
      </c>
      <c r="B15" s="108" t="s">
        <v>10</v>
      </c>
      <c r="C15" s="41" t="s">
        <v>12</v>
      </c>
      <c r="D15" s="11"/>
      <c r="E15" s="17" t="s">
        <v>11</v>
      </c>
      <c r="F15" s="11"/>
      <c r="G15" s="11"/>
      <c r="H15" s="11"/>
      <c r="I15" s="11"/>
      <c r="J15" s="21">
        <f>J16</f>
        <v>0</v>
      </c>
      <c r="K15" s="21">
        <f>K16</f>
        <v>400000</v>
      </c>
    </row>
    <row r="16" spans="1:11" ht="37.5" customHeight="1">
      <c r="A16" s="46">
        <v>2</v>
      </c>
      <c r="B16" s="109" t="s">
        <v>57</v>
      </c>
      <c r="C16" s="59" t="s">
        <v>13</v>
      </c>
      <c r="D16" s="59" t="s">
        <v>14</v>
      </c>
      <c r="E16" s="19" t="s">
        <v>62</v>
      </c>
      <c r="F16" s="11"/>
      <c r="G16" s="11"/>
      <c r="H16" s="11"/>
      <c r="I16" s="11"/>
      <c r="J16" s="21">
        <f>J17</f>
        <v>0</v>
      </c>
      <c r="K16" s="21">
        <f>K17</f>
        <v>400000</v>
      </c>
    </row>
    <row r="17" spans="1:14" ht="33.75" customHeight="1">
      <c r="A17" s="46">
        <v>3</v>
      </c>
      <c r="B17" s="110"/>
      <c r="C17" s="42" t="s">
        <v>15</v>
      </c>
      <c r="D17" s="11"/>
      <c r="E17" s="20" t="s">
        <v>16</v>
      </c>
      <c r="F17" s="84" t="s">
        <v>16</v>
      </c>
      <c r="G17" s="11"/>
      <c r="H17" s="11"/>
      <c r="I17" s="11"/>
      <c r="J17" s="51">
        <v>0</v>
      </c>
      <c r="K17" s="36">
        <v>400000</v>
      </c>
      <c r="L17" s="54"/>
      <c r="M17" s="54"/>
      <c r="N17" s="54"/>
    </row>
    <row r="18" spans="1:14" ht="30" hidden="1" customHeight="1">
      <c r="A18" s="46"/>
      <c r="B18" s="108" t="s">
        <v>73</v>
      </c>
      <c r="C18" s="43" t="s">
        <v>74</v>
      </c>
      <c r="D18" s="18" t="s">
        <v>75</v>
      </c>
      <c r="E18" s="9" t="s">
        <v>76</v>
      </c>
      <c r="F18" s="74"/>
      <c r="G18" s="68"/>
      <c r="H18" s="68"/>
      <c r="I18" s="68"/>
      <c r="J18" s="96"/>
      <c r="K18" s="48">
        <f>K19</f>
        <v>0</v>
      </c>
      <c r="L18" s="54"/>
      <c r="M18" s="54"/>
      <c r="N18" s="54"/>
    </row>
    <row r="19" spans="1:14" ht="36" hidden="1" customHeight="1">
      <c r="A19" s="46"/>
      <c r="B19" s="110"/>
      <c r="C19" s="42" t="s">
        <v>15</v>
      </c>
      <c r="D19" s="11"/>
      <c r="E19" s="20" t="s">
        <v>16</v>
      </c>
      <c r="F19" s="83" t="s">
        <v>80</v>
      </c>
      <c r="G19" s="11"/>
      <c r="H19" s="11"/>
      <c r="I19" s="11"/>
      <c r="J19" s="96"/>
      <c r="K19" s="82">
        <f>15000+1100-16100</f>
        <v>0</v>
      </c>
      <c r="L19" s="54"/>
      <c r="M19" s="54"/>
      <c r="N19" s="54"/>
    </row>
    <row r="20" spans="1:14" ht="12.75" customHeight="1">
      <c r="A20" s="46">
        <v>4</v>
      </c>
      <c r="B20" s="111" t="s">
        <v>4</v>
      </c>
      <c r="C20" s="5" t="s">
        <v>5</v>
      </c>
      <c r="D20" s="5"/>
      <c r="E20" s="6" t="s">
        <v>6</v>
      </c>
      <c r="F20" s="7"/>
      <c r="G20" s="11"/>
      <c r="H20" s="11"/>
      <c r="I20" s="11"/>
      <c r="J20" s="21">
        <f>J21+J26+J53+J55</f>
        <v>6423000</v>
      </c>
      <c r="K20" s="48">
        <f>K21+K26+K53+K55</f>
        <v>101843634</v>
      </c>
    </row>
    <row r="21" spans="1:14" ht="12.75" customHeight="1">
      <c r="A21" s="46">
        <v>5</v>
      </c>
      <c r="B21" s="108" t="s">
        <v>18</v>
      </c>
      <c r="C21" s="43" t="s">
        <v>19</v>
      </c>
      <c r="D21" s="43" t="s">
        <v>56</v>
      </c>
      <c r="E21" s="13" t="s">
        <v>20</v>
      </c>
      <c r="F21" s="7"/>
      <c r="G21" s="11"/>
      <c r="H21" s="11"/>
      <c r="I21" s="11"/>
      <c r="J21" s="51"/>
      <c r="K21" s="21">
        <f>K22+K23+K24+K25</f>
        <v>1310000</v>
      </c>
    </row>
    <row r="22" spans="1:14" ht="33" customHeight="1">
      <c r="A22" s="46">
        <v>6</v>
      </c>
      <c r="B22" s="112"/>
      <c r="C22" s="71" t="s">
        <v>15</v>
      </c>
      <c r="D22" s="40"/>
      <c r="E22" s="20" t="s">
        <v>16</v>
      </c>
      <c r="F22" s="86" t="s">
        <v>107</v>
      </c>
      <c r="G22" s="11"/>
      <c r="H22" s="11"/>
      <c r="I22" s="11"/>
      <c r="J22" s="51"/>
      <c r="K22" s="36">
        <v>360000</v>
      </c>
    </row>
    <row r="23" spans="1:14" ht="47.25" customHeight="1">
      <c r="A23" s="46">
        <v>7</v>
      </c>
      <c r="B23" s="112"/>
      <c r="C23" s="42" t="s">
        <v>58</v>
      </c>
      <c r="D23" s="46"/>
      <c r="E23" s="20" t="s">
        <v>8</v>
      </c>
      <c r="F23" s="89" t="s">
        <v>108</v>
      </c>
      <c r="G23" s="11"/>
      <c r="H23" s="11"/>
      <c r="I23" s="11"/>
      <c r="J23" s="97"/>
      <c r="K23" s="36">
        <v>50000</v>
      </c>
    </row>
    <row r="24" spans="1:14" ht="44.25" customHeight="1">
      <c r="A24" s="46">
        <v>8</v>
      </c>
      <c r="B24" s="112"/>
      <c r="C24" s="42" t="s">
        <v>58</v>
      </c>
      <c r="D24" s="46"/>
      <c r="E24" s="20" t="s">
        <v>8</v>
      </c>
      <c r="F24" s="89" t="s">
        <v>109</v>
      </c>
      <c r="G24" s="11"/>
      <c r="H24" s="11"/>
      <c r="I24" s="11"/>
      <c r="J24" s="36"/>
      <c r="K24" s="36">
        <v>100000</v>
      </c>
    </row>
    <row r="25" spans="1:14" ht="28.5" customHeight="1">
      <c r="A25" s="46">
        <v>9</v>
      </c>
      <c r="B25" s="112"/>
      <c r="C25" s="42" t="s">
        <v>58</v>
      </c>
      <c r="D25" s="46"/>
      <c r="E25" s="20" t="s">
        <v>8</v>
      </c>
      <c r="F25" s="89" t="s">
        <v>110</v>
      </c>
      <c r="G25" s="11"/>
      <c r="H25" s="11"/>
      <c r="I25" s="11"/>
      <c r="J25" s="36"/>
      <c r="K25" s="36">
        <v>800000</v>
      </c>
    </row>
    <row r="26" spans="1:14" ht="29.25" customHeight="1">
      <c r="A26" s="46">
        <v>10</v>
      </c>
      <c r="B26" s="113" t="s">
        <v>59</v>
      </c>
      <c r="C26" s="49" t="s">
        <v>61</v>
      </c>
      <c r="D26" s="49" t="s">
        <v>21</v>
      </c>
      <c r="E26" s="13" t="s">
        <v>60</v>
      </c>
      <c r="F26" s="1"/>
      <c r="G26" s="12"/>
      <c r="H26" s="12"/>
      <c r="I26" s="12"/>
      <c r="J26" s="98">
        <f>SUM(J27:J52)</f>
        <v>6423000</v>
      </c>
      <c r="K26" s="21">
        <f>K27+K28+K29+K30+K31+K32+K33+K34+K35+K36+K37+K38+K39+K40+K41+K42+K43+K44+K45+K46+K47+K48+K49+K50+K51+K52</f>
        <v>92978700</v>
      </c>
    </row>
    <row r="27" spans="1:14" ht="44.25" customHeight="1">
      <c r="A27" s="46">
        <v>11</v>
      </c>
      <c r="B27" s="106"/>
      <c r="C27" s="42" t="s">
        <v>15</v>
      </c>
      <c r="D27" s="40"/>
      <c r="E27" s="20" t="s">
        <v>16</v>
      </c>
      <c r="F27" s="90" t="s">
        <v>154</v>
      </c>
      <c r="G27" s="12"/>
      <c r="H27" s="12"/>
      <c r="I27" s="12"/>
      <c r="J27" s="36"/>
      <c r="K27" s="36">
        <v>800000</v>
      </c>
    </row>
    <row r="28" spans="1:14" ht="29.25" customHeight="1">
      <c r="A28" s="46">
        <v>12</v>
      </c>
      <c r="B28" s="106"/>
      <c r="C28" s="42" t="s">
        <v>58</v>
      </c>
      <c r="D28" s="46"/>
      <c r="E28" s="20" t="s">
        <v>8</v>
      </c>
      <c r="F28" s="86" t="s">
        <v>111</v>
      </c>
      <c r="G28" s="12"/>
      <c r="H28" s="12"/>
      <c r="I28" s="12"/>
      <c r="J28" s="36"/>
      <c r="K28" s="36">
        <v>200000</v>
      </c>
    </row>
    <row r="29" spans="1:14" ht="20.25" customHeight="1">
      <c r="A29" s="46">
        <v>13</v>
      </c>
      <c r="B29" s="106"/>
      <c r="C29" s="42" t="s">
        <v>58</v>
      </c>
      <c r="D29" s="46"/>
      <c r="E29" s="20" t="s">
        <v>8</v>
      </c>
      <c r="F29" s="86" t="s">
        <v>112</v>
      </c>
      <c r="G29" s="12"/>
      <c r="H29" s="12"/>
      <c r="I29" s="12"/>
      <c r="J29" s="36"/>
      <c r="K29" s="36">
        <v>7086000</v>
      </c>
    </row>
    <row r="30" spans="1:14" ht="36.75" customHeight="1">
      <c r="A30" s="46">
        <v>14</v>
      </c>
      <c r="B30" s="106"/>
      <c r="C30" s="42" t="s">
        <v>58</v>
      </c>
      <c r="D30" s="46"/>
      <c r="E30" s="20" t="s">
        <v>8</v>
      </c>
      <c r="F30" s="86" t="s">
        <v>150</v>
      </c>
      <c r="G30" s="12"/>
      <c r="H30" s="12"/>
      <c r="I30" s="12"/>
      <c r="J30" s="36"/>
      <c r="K30" s="36">
        <v>1200000</v>
      </c>
    </row>
    <row r="31" spans="1:14" ht="48" customHeight="1">
      <c r="A31" s="46">
        <v>15</v>
      </c>
      <c r="B31" s="106"/>
      <c r="C31" s="42" t="s">
        <v>58</v>
      </c>
      <c r="D31" s="46"/>
      <c r="E31" s="20" t="s">
        <v>8</v>
      </c>
      <c r="F31" s="89" t="s">
        <v>113</v>
      </c>
      <c r="G31" s="12"/>
      <c r="H31" s="12"/>
      <c r="I31" s="12"/>
      <c r="J31" s="36"/>
      <c r="K31" s="36">
        <v>200000</v>
      </c>
    </row>
    <row r="32" spans="1:14" ht="29.25" customHeight="1">
      <c r="A32" s="46">
        <v>16</v>
      </c>
      <c r="B32" s="106"/>
      <c r="C32" s="42" t="s">
        <v>58</v>
      </c>
      <c r="D32" s="46"/>
      <c r="E32" s="20" t="s">
        <v>8</v>
      </c>
      <c r="F32" s="89" t="s">
        <v>114</v>
      </c>
      <c r="G32" s="12"/>
      <c r="H32" s="12"/>
      <c r="I32" s="12"/>
      <c r="J32" s="36"/>
      <c r="K32" s="36">
        <v>4500000</v>
      </c>
    </row>
    <row r="33" spans="1:11" ht="30">
      <c r="A33" s="46">
        <v>17</v>
      </c>
      <c r="B33" s="106"/>
      <c r="C33" s="42" t="s">
        <v>58</v>
      </c>
      <c r="D33" s="46"/>
      <c r="E33" s="20" t="s">
        <v>8</v>
      </c>
      <c r="F33" s="89" t="s">
        <v>115</v>
      </c>
      <c r="G33" s="12"/>
      <c r="H33" s="12"/>
      <c r="I33" s="12"/>
      <c r="J33" s="36"/>
      <c r="K33" s="36">
        <v>900000</v>
      </c>
    </row>
    <row r="34" spans="1:11" ht="30">
      <c r="A34" s="46">
        <v>18</v>
      </c>
      <c r="B34" s="106"/>
      <c r="C34" s="42" t="s">
        <v>58</v>
      </c>
      <c r="D34" s="46"/>
      <c r="E34" s="20" t="s">
        <v>8</v>
      </c>
      <c r="F34" s="89" t="s">
        <v>116</v>
      </c>
      <c r="G34" s="12"/>
      <c r="H34" s="12"/>
      <c r="I34" s="12"/>
      <c r="J34" s="36"/>
      <c r="K34" s="36">
        <v>1200000</v>
      </c>
    </row>
    <row r="35" spans="1:11" ht="45">
      <c r="A35" s="46">
        <v>19</v>
      </c>
      <c r="B35" s="106"/>
      <c r="C35" s="42" t="s">
        <v>58</v>
      </c>
      <c r="D35" s="46"/>
      <c r="E35" s="20" t="s">
        <v>8</v>
      </c>
      <c r="F35" s="89" t="s">
        <v>117</v>
      </c>
      <c r="G35" s="12"/>
      <c r="H35" s="12"/>
      <c r="I35" s="12"/>
      <c r="J35" s="36"/>
      <c r="K35" s="36">
        <v>1950000</v>
      </c>
    </row>
    <row r="36" spans="1:11" ht="30">
      <c r="A36" s="46">
        <v>20</v>
      </c>
      <c r="B36" s="106"/>
      <c r="C36" s="42" t="s">
        <v>58</v>
      </c>
      <c r="D36" s="46"/>
      <c r="E36" s="20" t="s">
        <v>8</v>
      </c>
      <c r="F36" s="89" t="s">
        <v>118</v>
      </c>
      <c r="G36" s="12"/>
      <c r="H36" s="12"/>
      <c r="I36" s="12"/>
      <c r="J36" s="36"/>
      <c r="K36" s="36">
        <v>339700</v>
      </c>
    </row>
    <row r="37" spans="1:11" ht="30">
      <c r="A37" s="46">
        <v>21</v>
      </c>
      <c r="B37" s="106"/>
      <c r="C37" s="42" t="s">
        <v>58</v>
      </c>
      <c r="D37" s="46"/>
      <c r="E37" s="20" t="s">
        <v>8</v>
      </c>
      <c r="F37" s="89" t="s">
        <v>119</v>
      </c>
      <c r="G37" s="12"/>
      <c r="H37" s="12"/>
      <c r="I37" s="12"/>
      <c r="J37" s="36"/>
      <c r="K37" s="36">
        <v>8100000</v>
      </c>
    </row>
    <row r="38" spans="1:11" ht="60">
      <c r="A38" s="46">
        <v>22</v>
      </c>
      <c r="B38" s="106"/>
      <c r="C38" s="42" t="s">
        <v>58</v>
      </c>
      <c r="D38" s="46"/>
      <c r="E38" s="20" t="s">
        <v>8</v>
      </c>
      <c r="F38" s="89" t="s">
        <v>120</v>
      </c>
      <c r="G38" s="12"/>
      <c r="H38" s="12"/>
      <c r="I38" s="12"/>
      <c r="J38" s="36"/>
      <c r="K38" s="36">
        <v>15000000</v>
      </c>
    </row>
    <row r="39" spans="1:11" ht="30">
      <c r="A39" s="46">
        <v>23</v>
      </c>
      <c r="B39" s="106"/>
      <c r="C39" s="42" t="s">
        <v>58</v>
      </c>
      <c r="D39" s="46"/>
      <c r="E39" s="20" t="s">
        <v>8</v>
      </c>
      <c r="F39" s="91" t="s">
        <v>121</v>
      </c>
      <c r="G39" s="12"/>
      <c r="H39" s="12"/>
      <c r="I39" s="12"/>
      <c r="J39" s="36"/>
      <c r="K39" s="36">
        <v>800000</v>
      </c>
    </row>
    <row r="40" spans="1:11" ht="30">
      <c r="A40" s="46">
        <v>24</v>
      </c>
      <c r="B40" s="106"/>
      <c r="C40" s="42" t="s">
        <v>58</v>
      </c>
      <c r="D40" s="46"/>
      <c r="E40" s="20" t="s">
        <v>8</v>
      </c>
      <c r="F40" s="91" t="s">
        <v>122</v>
      </c>
      <c r="G40" s="12"/>
      <c r="H40" s="12"/>
      <c r="I40" s="12"/>
      <c r="J40" s="36"/>
      <c r="K40" s="36">
        <v>1500000</v>
      </c>
    </row>
    <row r="41" spans="1:11" ht="30">
      <c r="A41" s="46">
        <v>25</v>
      </c>
      <c r="B41" s="106"/>
      <c r="C41" s="42" t="s">
        <v>58</v>
      </c>
      <c r="D41" s="46"/>
      <c r="E41" s="20" t="s">
        <v>8</v>
      </c>
      <c r="F41" s="91" t="s">
        <v>123</v>
      </c>
      <c r="G41" s="12"/>
      <c r="H41" s="12"/>
      <c r="I41" s="12"/>
      <c r="J41" s="36"/>
      <c r="K41" s="36">
        <v>800000</v>
      </c>
    </row>
    <row r="42" spans="1:11" ht="45">
      <c r="A42" s="46">
        <v>26</v>
      </c>
      <c r="B42" s="106"/>
      <c r="C42" s="42" t="s">
        <v>58</v>
      </c>
      <c r="D42" s="46"/>
      <c r="E42" s="20" t="s">
        <v>8</v>
      </c>
      <c r="F42" s="91" t="s">
        <v>124</v>
      </c>
      <c r="G42" s="12"/>
      <c r="H42" s="12"/>
      <c r="I42" s="12"/>
      <c r="J42" s="36"/>
      <c r="K42" s="36">
        <v>11000000</v>
      </c>
    </row>
    <row r="43" spans="1:11" ht="30">
      <c r="A43" s="46">
        <v>27</v>
      </c>
      <c r="B43" s="106"/>
      <c r="C43" s="42" t="s">
        <v>58</v>
      </c>
      <c r="D43" s="46"/>
      <c r="E43" s="20" t="s">
        <v>8</v>
      </c>
      <c r="F43" s="91" t="s">
        <v>125</v>
      </c>
      <c r="G43" s="12"/>
      <c r="H43" s="12"/>
      <c r="I43" s="12"/>
      <c r="J43" s="36"/>
      <c r="K43" s="36">
        <v>2000000</v>
      </c>
    </row>
    <row r="44" spans="1:11" ht="30">
      <c r="A44" s="46">
        <v>28</v>
      </c>
      <c r="B44" s="106"/>
      <c r="C44" s="42" t="s">
        <v>58</v>
      </c>
      <c r="D44" s="46"/>
      <c r="E44" s="20" t="s">
        <v>8</v>
      </c>
      <c r="F44" s="91" t="s">
        <v>126</v>
      </c>
      <c r="G44" s="12"/>
      <c r="H44" s="12"/>
      <c r="I44" s="12"/>
      <c r="J44" s="36"/>
      <c r="K44" s="36">
        <v>5000000</v>
      </c>
    </row>
    <row r="45" spans="1:11" ht="45">
      <c r="A45" s="46">
        <v>29</v>
      </c>
      <c r="B45" s="106"/>
      <c r="C45" s="42" t="s">
        <v>58</v>
      </c>
      <c r="D45" s="46"/>
      <c r="E45" s="20" t="s">
        <v>8</v>
      </c>
      <c r="F45" s="89" t="s">
        <v>127</v>
      </c>
      <c r="G45" s="12"/>
      <c r="H45" s="12"/>
      <c r="I45" s="12"/>
      <c r="J45" s="36"/>
      <c r="K45" s="36">
        <v>6000000</v>
      </c>
    </row>
    <row r="46" spans="1:11" ht="45">
      <c r="A46" s="46">
        <v>30</v>
      </c>
      <c r="B46" s="106"/>
      <c r="C46" s="42" t="s">
        <v>58</v>
      </c>
      <c r="D46" s="46"/>
      <c r="E46" s="20" t="s">
        <v>8</v>
      </c>
      <c r="F46" s="91" t="s">
        <v>128</v>
      </c>
      <c r="G46" s="12"/>
      <c r="H46" s="12"/>
      <c r="I46" s="12"/>
      <c r="J46" s="36"/>
      <c r="K46" s="36">
        <v>500000</v>
      </c>
    </row>
    <row r="47" spans="1:11" ht="45">
      <c r="A47" s="46">
        <v>31</v>
      </c>
      <c r="B47" s="106"/>
      <c r="C47" s="42" t="s">
        <v>58</v>
      </c>
      <c r="D47" s="46"/>
      <c r="E47" s="20" t="s">
        <v>8</v>
      </c>
      <c r="F47" s="89" t="s">
        <v>129</v>
      </c>
      <c r="G47" s="12"/>
      <c r="H47" s="12"/>
      <c r="I47" s="12"/>
      <c r="J47" s="36"/>
      <c r="K47" s="36">
        <v>1980000</v>
      </c>
    </row>
    <row r="48" spans="1:11" ht="30">
      <c r="A48" s="46">
        <v>32</v>
      </c>
      <c r="B48" s="106"/>
      <c r="C48" s="42" t="s">
        <v>58</v>
      </c>
      <c r="D48" s="46"/>
      <c r="E48" s="20" t="s">
        <v>8</v>
      </c>
      <c r="F48" s="89" t="s">
        <v>130</v>
      </c>
      <c r="G48" s="12"/>
      <c r="H48" s="12"/>
      <c r="I48" s="12"/>
      <c r="J48" s="36"/>
      <c r="K48" s="36">
        <v>15000000</v>
      </c>
    </row>
    <row r="49" spans="1:11" ht="45">
      <c r="A49" s="46">
        <v>33</v>
      </c>
      <c r="B49" s="106"/>
      <c r="C49" s="42" t="s">
        <v>58</v>
      </c>
      <c r="D49" s="46"/>
      <c r="E49" s="20" t="s">
        <v>8</v>
      </c>
      <c r="F49" s="91" t="s">
        <v>131</v>
      </c>
      <c r="G49" s="12"/>
      <c r="H49" s="12"/>
      <c r="I49" s="12"/>
      <c r="J49" s="36"/>
      <c r="K49" s="36">
        <v>300000</v>
      </c>
    </row>
    <row r="50" spans="1:11" ht="45">
      <c r="A50" s="46">
        <v>34</v>
      </c>
      <c r="B50" s="106"/>
      <c r="C50" s="42" t="s">
        <v>58</v>
      </c>
      <c r="D50" s="46"/>
      <c r="E50" s="20" t="s">
        <v>8</v>
      </c>
      <c r="F50" s="91" t="s">
        <v>132</v>
      </c>
      <c r="G50" s="12"/>
      <c r="H50" s="12"/>
      <c r="I50" s="12"/>
      <c r="J50" s="36"/>
      <c r="K50" s="36">
        <v>200000</v>
      </c>
    </row>
    <row r="51" spans="1:11" ht="87" customHeight="1">
      <c r="A51" s="46">
        <v>35</v>
      </c>
      <c r="B51" s="106"/>
      <c r="C51" s="42" t="s">
        <v>58</v>
      </c>
      <c r="D51" s="46"/>
      <c r="E51" s="20" t="s">
        <v>8</v>
      </c>
      <c r="F51" s="91" t="s">
        <v>148</v>
      </c>
      <c r="G51" s="12"/>
      <c r="H51" s="12"/>
      <c r="I51" s="12"/>
      <c r="J51" s="36">
        <v>1500000</v>
      </c>
      <c r="K51" s="36">
        <v>1500000</v>
      </c>
    </row>
    <row r="52" spans="1:11" ht="50.25" customHeight="1">
      <c r="A52" s="46">
        <v>36</v>
      </c>
      <c r="B52" s="106"/>
      <c r="C52" s="42" t="s">
        <v>58</v>
      </c>
      <c r="D52" s="46"/>
      <c r="E52" s="20" t="s">
        <v>8</v>
      </c>
      <c r="F52" s="91" t="s">
        <v>149</v>
      </c>
      <c r="G52" s="12"/>
      <c r="H52" s="12"/>
      <c r="I52" s="12"/>
      <c r="J52" s="36">
        <v>4923000</v>
      </c>
      <c r="K52" s="36">
        <v>4923000</v>
      </c>
    </row>
    <row r="53" spans="1:11" s="4" customFormat="1" ht="38.25">
      <c r="A53" s="40">
        <v>37</v>
      </c>
      <c r="B53" s="108" t="s">
        <v>88</v>
      </c>
      <c r="C53" s="41" t="s">
        <v>89</v>
      </c>
      <c r="D53" s="41" t="s">
        <v>30</v>
      </c>
      <c r="E53" s="69" t="s">
        <v>90</v>
      </c>
      <c r="F53" s="70"/>
      <c r="G53" s="37"/>
      <c r="H53" s="37"/>
      <c r="I53" s="37"/>
      <c r="J53" s="48"/>
      <c r="K53" s="48">
        <f>K54</f>
        <v>200000</v>
      </c>
    </row>
    <row r="54" spans="1:11" s="4" customFormat="1" ht="47.25" customHeight="1">
      <c r="A54" s="40">
        <v>38</v>
      </c>
      <c r="B54" s="114"/>
      <c r="C54" s="42" t="s">
        <v>58</v>
      </c>
      <c r="D54" s="46"/>
      <c r="E54" s="20" t="s">
        <v>8</v>
      </c>
      <c r="F54" s="89" t="s">
        <v>133</v>
      </c>
      <c r="G54" s="37"/>
      <c r="H54" s="37"/>
      <c r="I54" s="37"/>
      <c r="J54" s="36"/>
      <c r="K54" s="36">
        <v>200000</v>
      </c>
    </row>
    <row r="55" spans="1:11" s="4" customFormat="1" ht="31.5" customHeight="1">
      <c r="A55" s="40">
        <v>39</v>
      </c>
      <c r="B55" s="108" t="s">
        <v>134</v>
      </c>
      <c r="C55" s="43" t="s">
        <v>135</v>
      </c>
      <c r="D55" s="44">
        <v>443</v>
      </c>
      <c r="E55" s="9" t="s">
        <v>137</v>
      </c>
      <c r="F55" s="13"/>
      <c r="G55" s="55"/>
      <c r="H55" s="55"/>
      <c r="I55" s="55"/>
      <c r="J55" s="48"/>
      <c r="K55" s="48">
        <f>K56</f>
        <v>7354934</v>
      </c>
    </row>
    <row r="56" spans="1:11" s="4" customFormat="1" ht="78.75" customHeight="1">
      <c r="A56" s="40">
        <v>40</v>
      </c>
      <c r="B56" s="106"/>
      <c r="C56" s="73">
        <v>3142</v>
      </c>
      <c r="D56" s="67"/>
      <c r="E56" s="53" t="s">
        <v>37</v>
      </c>
      <c r="F56" s="90" t="s">
        <v>136</v>
      </c>
      <c r="G56" s="12"/>
      <c r="H56" s="12"/>
      <c r="I56" s="12"/>
      <c r="J56" s="36"/>
      <c r="K56" s="36">
        <v>7354934</v>
      </c>
    </row>
    <row r="57" spans="1:11" ht="27.75" customHeight="1">
      <c r="A57" s="46">
        <v>41</v>
      </c>
      <c r="B57" s="108" t="s">
        <v>22</v>
      </c>
      <c r="C57" s="43" t="s">
        <v>25</v>
      </c>
      <c r="D57" s="46"/>
      <c r="E57" s="8" t="s">
        <v>23</v>
      </c>
      <c r="F57" s="11"/>
      <c r="G57" s="12"/>
      <c r="H57" s="12"/>
      <c r="I57" s="12"/>
      <c r="J57" s="48">
        <f>J58</f>
        <v>500000</v>
      </c>
      <c r="K57" s="48">
        <f>K58</f>
        <v>700000</v>
      </c>
    </row>
    <row r="58" spans="1:11" ht="62.25" customHeight="1">
      <c r="A58" s="46">
        <v>42</v>
      </c>
      <c r="B58" s="108" t="s">
        <v>77</v>
      </c>
      <c r="C58" s="43" t="s">
        <v>81</v>
      </c>
      <c r="D58" s="44">
        <v>1020</v>
      </c>
      <c r="E58" s="8" t="s">
        <v>78</v>
      </c>
      <c r="F58" s="11"/>
      <c r="G58" s="12"/>
      <c r="H58" s="12"/>
      <c r="I58" s="12"/>
      <c r="J58" s="48">
        <f>J59</f>
        <v>500000</v>
      </c>
      <c r="K58" s="48">
        <f>K59</f>
        <v>700000</v>
      </c>
    </row>
    <row r="59" spans="1:11" ht="44.25" customHeight="1">
      <c r="A59" s="46">
        <v>43</v>
      </c>
      <c r="B59" s="108"/>
      <c r="C59" s="42" t="s">
        <v>58</v>
      </c>
      <c r="D59" s="46"/>
      <c r="E59" s="20" t="s">
        <v>8</v>
      </c>
      <c r="F59" s="53" t="s">
        <v>159</v>
      </c>
      <c r="G59" s="67"/>
      <c r="H59" s="67"/>
      <c r="I59" s="67"/>
      <c r="J59" s="36">
        <v>500000</v>
      </c>
      <c r="K59" s="36">
        <v>700000</v>
      </c>
    </row>
    <row r="60" spans="1:11" ht="25.5">
      <c r="A60" s="46">
        <v>44</v>
      </c>
      <c r="B60" s="108" t="s">
        <v>24</v>
      </c>
      <c r="C60" s="44">
        <v>10</v>
      </c>
      <c r="D60" s="47"/>
      <c r="E60" s="8" t="s">
        <v>26</v>
      </c>
      <c r="F60" s="11"/>
      <c r="G60" s="12"/>
      <c r="H60" s="12"/>
      <c r="I60" s="12"/>
      <c r="J60" s="21"/>
      <c r="K60" s="21">
        <f>K61+K63+K65+K67+K69+K71</f>
        <v>460700</v>
      </c>
    </row>
    <row r="61" spans="1:11" ht="38.25">
      <c r="A61" s="46">
        <v>45</v>
      </c>
      <c r="B61" s="108" t="s">
        <v>104</v>
      </c>
      <c r="C61" s="43" t="s">
        <v>13</v>
      </c>
      <c r="D61" s="43" t="s">
        <v>14</v>
      </c>
      <c r="E61" s="19" t="s">
        <v>62</v>
      </c>
      <c r="F61" s="68"/>
      <c r="G61" s="55"/>
      <c r="H61" s="55"/>
      <c r="I61" s="55"/>
      <c r="J61" s="21"/>
      <c r="K61" s="21">
        <f>K62</f>
        <v>25000</v>
      </c>
    </row>
    <row r="62" spans="1:11" ht="25.5">
      <c r="A62" s="46">
        <v>46</v>
      </c>
      <c r="B62" s="108"/>
      <c r="C62" s="71" t="s">
        <v>15</v>
      </c>
      <c r="D62" s="37"/>
      <c r="E62" s="27" t="s">
        <v>16</v>
      </c>
      <c r="F62" s="11" t="s">
        <v>106</v>
      </c>
      <c r="G62" s="12"/>
      <c r="H62" s="12"/>
      <c r="I62" s="12"/>
      <c r="J62" s="21"/>
      <c r="K62" s="51">
        <v>25000</v>
      </c>
    </row>
    <row r="63" spans="1:11" ht="25.5">
      <c r="A63" s="46">
        <v>47</v>
      </c>
      <c r="B63" s="115" t="s">
        <v>64</v>
      </c>
      <c r="C63" s="26" t="s">
        <v>65</v>
      </c>
      <c r="D63" s="26" t="s">
        <v>30</v>
      </c>
      <c r="E63" s="69" t="s">
        <v>66</v>
      </c>
      <c r="F63" s="37"/>
      <c r="G63" s="67"/>
      <c r="H63" s="67"/>
      <c r="I63" s="67"/>
      <c r="J63" s="48"/>
      <c r="K63" s="21">
        <f>K64</f>
        <v>256000</v>
      </c>
    </row>
    <row r="64" spans="1:11" ht="64.5" customHeight="1">
      <c r="A64" s="46">
        <v>48</v>
      </c>
      <c r="B64" s="114"/>
      <c r="C64" s="71" t="s">
        <v>15</v>
      </c>
      <c r="D64" s="37"/>
      <c r="E64" s="27" t="s">
        <v>16</v>
      </c>
      <c r="F64" s="27" t="s">
        <v>153</v>
      </c>
      <c r="G64" s="67"/>
      <c r="H64" s="67"/>
      <c r="I64" s="67"/>
      <c r="J64" s="36"/>
      <c r="K64" s="36">
        <v>256000</v>
      </c>
    </row>
    <row r="65" spans="1:11">
      <c r="A65" s="46">
        <v>49</v>
      </c>
      <c r="B65" s="108" t="s">
        <v>27</v>
      </c>
      <c r="C65" s="44">
        <v>4030</v>
      </c>
      <c r="D65" s="25" t="s">
        <v>28</v>
      </c>
      <c r="E65" s="9" t="s">
        <v>29</v>
      </c>
      <c r="F65" s="11"/>
      <c r="G65" s="12"/>
      <c r="H65" s="12"/>
      <c r="I65" s="12"/>
      <c r="J65" s="21"/>
      <c r="K65" s="48">
        <f>K66</f>
        <v>99000</v>
      </c>
    </row>
    <row r="66" spans="1:11" ht="28.5" customHeight="1">
      <c r="A66" s="46">
        <v>50</v>
      </c>
      <c r="B66" s="114"/>
      <c r="C66" s="42" t="s">
        <v>15</v>
      </c>
      <c r="D66" s="11"/>
      <c r="E66" s="20" t="s">
        <v>16</v>
      </c>
      <c r="F66" s="27" t="s">
        <v>91</v>
      </c>
      <c r="G66" s="12"/>
      <c r="H66" s="12"/>
      <c r="I66" s="12"/>
      <c r="J66" s="36"/>
      <c r="K66" s="36">
        <v>99000</v>
      </c>
    </row>
    <row r="67" spans="1:11" ht="28.5" customHeight="1">
      <c r="A67" s="46">
        <v>51</v>
      </c>
      <c r="B67" s="108" t="s">
        <v>96</v>
      </c>
      <c r="C67" s="43" t="s">
        <v>97</v>
      </c>
      <c r="D67" s="68"/>
      <c r="E67" s="9" t="s">
        <v>98</v>
      </c>
      <c r="F67" s="69"/>
      <c r="G67" s="55"/>
      <c r="H67" s="55"/>
      <c r="I67" s="55"/>
      <c r="J67" s="48"/>
      <c r="K67" s="48">
        <f>K68</f>
        <v>25000</v>
      </c>
    </row>
    <row r="68" spans="1:11" ht="28.5" customHeight="1">
      <c r="A68" s="46">
        <v>52</v>
      </c>
      <c r="B68" s="114"/>
      <c r="C68" s="42" t="s">
        <v>15</v>
      </c>
      <c r="D68" s="11"/>
      <c r="E68" s="27" t="s">
        <v>16</v>
      </c>
      <c r="F68" s="27" t="s">
        <v>99</v>
      </c>
      <c r="G68" s="12"/>
      <c r="H68" s="12"/>
      <c r="I68" s="12"/>
      <c r="J68" s="36"/>
      <c r="K68" s="36">
        <v>25000</v>
      </c>
    </row>
    <row r="69" spans="1:11" ht="41.25" customHeight="1">
      <c r="A69" s="46">
        <v>53</v>
      </c>
      <c r="B69" s="109" t="s">
        <v>53</v>
      </c>
      <c r="C69" s="57" t="s">
        <v>54</v>
      </c>
      <c r="D69" s="57" t="s">
        <v>55</v>
      </c>
      <c r="E69" s="9" t="s">
        <v>63</v>
      </c>
      <c r="F69" s="8"/>
      <c r="G69" s="55"/>
      <c r="H69" s="55"/>
      <c r="I69" s="55"/>
      <c r="J69" s="21"/>
      <c r="K69" s="21">
        <f>K70</f>
        <v>30700</v>
      </c>
    </row>
    <row r="70" spans="1:11" ht="24.75" customHeight="1">
      <c r="A70" s="46">
        <v>54</v>
      </c>
      <c r="B70" s="108"/>
      <c r="C70" s="71" t="s">
        <v>15</v>
      </c>
      <c r="D70" s="73"/>
      <c r="E70" s="27" t="s">
        <v>16</v>
      </c>
      <c r="F70" s="27" t="s">
        <v>152</v>
      </c>
      <c r="G70" s="67"/>
      <c r="H70" s="67"/>
      <c r="I70" s="67"/>
      <c r="J70" s="36"/>
      <c r="K70" s="36">
        <v>30700</v>
      </c>
    </row>
    <row r="71" spans="1:11" ht="24.75" customHeight="1">
      <c r="A71" s="46">
        <v>55</v>
      </c>
      <c r="B71" s="108" t="s">
        <v>100</v>
      </c>
      <c r="C71" s="41" t="s">
        <v>102</v>
      </c>
      <c r="D71" s="73"/>
      <c r="E71" s="69" t="s">
        <v>101</v>
      </c>
      <c r="F71" s="27"/>
      <c r="G71" s="88"/>
      <c r="H71" s="88"/>
      <c r="I71" s="88"/>
      <c r="J71" s="36"/>
      <c r="K71" s="48">
        <f>K72</f>
        <v>25000</v>
      </c>
    </row>
    <row r="72" spans="1:11" ht="24.75" customHeight="1">
      <c r="A72" s="46">
        <v>56</v>
      </c>
      <c r="B72" s="108"/>
      <c r="C72" s="71" t="s">
        <v>15</v>
      </c>
      <c r="D72" s="73"/>
      <c r="E72" s="27" t="s">
        <v>16</v>
      </c>
      <c r="F72" s="27" t="s">
        <v>103</v>
      </c>
      <c r="G72" s="67"/>
      <c r="H72" s="67"/>
      <c r="I72" s="67"/>
      <c r="J72" s="36"/>
      <c r="K72" s="36">
        <v>25000</v>
      </c>
    </row>
    <row r="73" spans="1:11" ht="25.5">
      <c r="A73" s="46">
        <v>57</v>
      </c>
      <c r="B73" s="108" t="s">
        <v>31</v>
      </c>
      <c r="C73" s="44">
        <v>11</v>
      </c>
      <c r="D73" s="47"/>
      <c r="E73" s="28" t="s">
        <v>32</v>
      </c>
      <c r="F73" s="11"/>
      <c r="G73" s="12"/>
      <c r="H73" s="12"/>
      <c r="I73" s="12"/>
      <c r="J73" s="48"/>
      <c r="K73" s="48">
        <f>K74</f>
        <v>240000</v>
      </c>
    </row>
    <row r="74" spans="1:11" ht="63.75">
      <c r="A74" s="46">
        <v>58</v>
      </c>
      <c r="B74" s="115" t="s">
        <v>49</v>
      </c>
      <c r="C74" s="26" t="s">
        <v>50</v>
      </c>
      <c r="D74" s="25" t="s">
        <v>48</v>
      </c>
      <c r="E74" s="9" t="s">
        <v>51</v>
      </c>
      <c r="F74" s="11"/>
      <c r="G74" s="12"/>
      <c r="H74" s="12"/>
      <c r="I74" s="12"/>
      <c r="J74" s="21"/>
      <c r="K74" s="21">
        <f>K75</f>
        <v>240000</v>
      </c>
    </row>
    <row r="75" spans="1:11" ht="25.5">
      <c r="A75" s="46">
        <v>59</v>
      </c>
      <c r="B75" s="115"/>
      <c r="C75" s="71" t="s">
        <v>15</v>
      </c>
      <c r="D75" s="73"/>
      <c r="E75" s="27" t="s">
        <v>16</v>
      </c>
      <c r="F75" s="7" t="s">
        <v>105</v>
      </c>
      <c r="G75" s="12"/>
      <c r="H75" s="12"/>
      <c r="I75" s="12"/>
      <c r="J75" s="21"/>
      <c r="K75" s="36">
        <v>240000</v>
      </c>
    </row>
    <row r="76" spans="1:11" ht="25.5">
      <c r="A76" s="46">
        <v>60</v>
      </c>
      <c r="B76" s="116" t="s">
        <v>33</v>
      </c>
      <c r="C76" s="64">
        <v>12</v>
      </c>
      <c r="D76" s="65"/>
      <c r="E76" s="6" t="s">
        <v>34</v>
      </c>
      <c r="F76" s="12"/>
      <c r="G76" s="12"/>
      <c r="H76" s="12"/>
      <c r="I76" s="12"/>
      <c r="J76" s="48">
        <f>J77+J80+J82+J90</f>
        <v>4555000</v>
      </c>
      <c r="K76" s="48">
        <f>K77+K80+K82+K90</f>
        <v>58354223</v>
      </c>
    </row>
    <row r="77" spans="1:11" ht="25.5">
      <c r="A77" s="46">
        <v>61</v>
      </c>
      <c r="B77" s="109" t="s">
        <v>70</v>
      </c>
      <c r="C77" s="60">
        <v>6030</v>
      </c>
      <c r="D77" s="61" t="s">
        <v>69</v>
      </c>
      <c r="E77" s="13" t="s">
        <v>71</v>
      </c>
      <c r="F77" s="34"/>
      <c r="G77" s="12"/>
      <c r="H77" s="12"/>
      <c r="I77" s="12"/>
      <c r="J77" s="21"/>
      <c r="K77" s="21">
        <f>K78+K79</f>
        <v>0</v>
      </c>
    </row>
    <row r="78" spans="1:11" ht="25.5">
      <c r="A78" s="46">
        <v>62</v>
      </c>
      <c r="B78" s="108"/>
      <c r="C78" s="71" t="s">
        <v>15</v>
      </c>
      <c r="D78" s="37"/>
      <c r="E78" s="27" t="s">
        <v>16</v>
      </c>
      <c r="F78" s="75" t="s">
        <v>92</v>
      </c>
      <c r="G78" s="67"/>
      <c r="H78" s="67"/>
      <c r="I78" s="67"/>
      <c r="J78" s="36"/>
      <c r="K78" s="36"/>
    </row>
    <row r="79" spans="1:11" ht="25.5">
      <c r="A79" s="46">
        <v>63</v>
      </c>
      <c r="B79" s="108"/>
      <c r="C79" s="71" t="s">
        <v>15</v>
      </c>
      <c r="D79" s="72"/>
      <c r="E79" s="27" t="s">
        <v>16</v>
      </c>
      <c r="F79" s="75" t="s">
        <v>72</v>
      </c>
      <c r="G79" s="67"/>
      <c r="H79" s="67"/>
      <c r="I79" s="67"/>
      <c r="J79" s="36"/>
      <c r="K79" s="36"/>
    </row>
    <row r="80" spans="1:11" ht="25.5">
      <c r="A80" s="46">
        <v>64</v>
      </c>
      <c r="B80" s="117">
        <v>1217325</v>
      </c>
      <c r="C80" s="58">
        <v>7325</v>
      </c>
      <c r="D80" s="66" t="s">
        <v>17</v>
      </c>
      <c r="E80" s="9" t="s">
        <v>52</v>
      </c>
      <c r="F80" s="27"/>
      <c r="G80" s="67"/>
      <c r="H80" s="67"/>
      <c r="I80" s="67"/>
      <c r="J80" s="48"/>
      <c r="K80" s="48">
        <f>K81</f>
        <v>0</v>
      </c>
    </row>
    <row r="81" spans="1:11" ht="25.5">
      <c r="A81" s="46">
        <v>65</v>
      </c>
      <c r="B81" s="110"/>
      <c r="C81" s="73">
        <v>3142</v>
      </c>
      <c r="D81" s="67"/>
      <c r="E81" s="24" t="s">
        <v>37</v>
      </c>
      <c r="F81" s="33" t="s">
        <v>79</v>
      </c>
      <c r="G81" s="67"/>
      <c r="H81" s="67"/>
      <c r="I81" s="67"/>
      <c r="J81" s="36"/>
      <c r="K81" s="36"/>
    </row>
    <row r="82" spans="1:11" ht="26.25" thickBot="1">
      <c r="A82" s="46">
        <v>66</v>
      </c>
      <c r="B82" s="105">
        <v>1217330</v>
      </c>
      <c r="C82" s="60">
        <v>7330</v>
      </c>
      <c r="D82" s="61" t="s">
        <v>17</v>
      </c>
      <c r="E82" s="13" t="s">
        <v>38</v>
      </c>
      <c r="F82" s="67"/>
      <c r="G82" s="67"/>
      <c r="H82" s="67"/>
      <c r="I82" s="67"/>
      <c r="J82" s="48">
        <f>J84</f>
        <v>0</v>
      </c>
      <c r="K82" s="48">
        <f>K83+K84+K85+K86+K87+K88+K89</f>
        <v>31500000</v>
      </c>
    </row>
    <row r="83" spans="1:11" s="62" customFormat="1" ht="31.5" customHeight="1" thickBot="1">
      <c r="A83" s="120">
        <v>67</v>
      </c>
      <c r="B83" s="118"/>
      <c r="C83" s="63">
        <v>3122</v>
      </c>
      <c r="D83" s="52"/>
      <c r="E83" s="20" t="s">
        <v>35</v>
      </c>
      <c r="F83" s="93" t="s">
        <v>138</v>
      </c>
      <c r="G83" s="92"/>
      <c r="H83" s="50"/>
      <c r="I83" s="50"/>
      <c r="J83" s="36"/>
      <c r="K83" s="36">
        <v>3500000</v>
      </c>
    </row>
    <row r="84" spans="1:11" ht="25.5">
      <c r="A84" s="46">
        <v>68</v>
      </c>
      <c r="B84" s="119"/>
      <c r="C84" s="76" t="s">
        <v>36</v>
      </c>
      <c r="D84" s="77"/>
      <c r="E84" s="27" t="s">
        <v>35</v>
      </c>
      <c r="F84" s="95" t="s">
        <v>139</v>
      </c>
      <c r="G84" s="67"/>
      <c r="H84" s="67"/>
      <c r="I84" s="67"/>
      <c r="J84" s="36"/>
      <c r="K84" s="36">
        <v>500000</v>
      </c>
    </row>
    <row r="85" spans="1:11" ht="38.25">
      <c r="A85" s="46">
        <v>69</v>
      </c>
      <c r="B85" s="119"/>
      <c r="C85" s="76" t="s">
        <v>36</v>
      </c>
      <c r="D85" s="77"/>
      <c r="E85" s="27" t="s">
        <v>35</v>
      </c>
      <c r="F85" s="94" t="s">
        <v>140</v>
      </c>
      <c r="G85" s="67"/>
      <c r="H85" s="67"/>
      <c r="I85" s="67"/>
      <c r="J85" s="36"/>
      <c r="K85" s="100">
        <v>4200000</v>
      </c>
    </row>
    <row r="86" spans="1:11" ht="39.75" customHeight="1">
      <c r="A86" s="46">
        <v>70</v>
      </c>
      <c r="B86" s="112"/>
      <c r="C86" s="73">
        <v>3142</v>
      </c>
      <c r="D86" s="67"/>
      <c r="E86" s="53" t="s">
        <v>37</v>
      </c>
      <c r="F86" s="78" t="s">
        <v>94</v>
      </c>
      <c r="G86" s="67"/>
      <c r="H86" s="67"/>
      <c r="I86" s="67"/>
      <c r="J86" s="36"/>
      <c r="K86" s="100">
        <v>20000000</v>
      </c>
    </row>
    <row r="87" spans="1:11" ht="52.5" customHeight="1">
      <c r="A87" s="46">
        <v>71</v>
      </c>
      <c r="B87" s="112"/>
      <c r="C87" s="73">
        <v>3142</v>
      </c>
      <c r="D87" s="67"/>
      <c r="E87" s="53" t="s">
        <v>37</v>
      </c>
      <c r="F87" s="7" t="s">
        <v>141</v>
      </c>
      <c r="G87" s="67"/>
      <c r="H87" s="67"/>
      <c r="I87" s="67"/>
      <c r="J87" s="36"/>
      <c r="K87" s="100">
        <v>1100000</v>
      </c>
    </row>
    <row r="88" spans="1:11" ht="51" customHeight="1">
      <c r="A88" s="46">
        <v>72</v>
      </c>
      <c r="B88" s="112"/>
      <c r="C88" s="73">
        <v>3142</v>
      </c>
      <c r="D88" s="67"/>
      <c r="E88" s="53" t="s">
        <v>37</v>
      </c>
      <c r="F88" s="7" t="s">
        <v>142</v>
      </c>
      <c r="G88" s="67"/>
      <c r="H88" s="67"/>
      <c r="I88" s="67"/>
      <c r="J88" s="36"/>
      <c r="K88" s="100">
        <v>1400000</v>
      </c>
    </row>
    <row r="89" spans="1:11" ht="63" customHeight="1">
      <c r="A89" s="46">
        <v>73</v>
      </c>
      <c r="B89" s="112"/>
      <c r="C89" s="73">
        <v>3142</v>
      </c>
      <c r="D89" s="67"/>
      <c r="E89" s="53" t="s">
        <v>37</v>
      </c>
      <c r="F89" s="94" t="s">
        <v>143</v>
      </c>
      <c r="G89" s="67"/>
      <c r="H89" s="67"/>
      <c r="I89" s="67"/>
      <c r="J89" s="36"/>
      <c r="K89" s="100">
        <v>800000</v>
      </c>
    </row>
    <row r="90" spans="1:11" ht="51">
      <c r="A90" s="46">
        <v>74</v>
      </c>
      <c r="B90" s="115" t="s">
        <v>39</v>
      </c>
      <c r="C90" s="80">
        <v>7461</v>
      </c>
      <c r="D90" s="26" t="s">
        <v>40</v>
      </c>
      <c r="E90" s="69" t="s">
        <v>41</v>
      </c>
      <c r="F90" s="67"/>
      <c r="G90" s="67"/>
      <c r="H90" s="67"/>
      <c r="I90" s="67"/>
      <c r="J90" s="48">
        <f>J94</f>
        <v>4555000</v>
      </c>
      <c r="K90" s="48">
        <f>K91+K92+K93+K94+K95</f>
        <v>26854223</v>
      </c>
    </row>
    <row r="91" spans="1:11" ht="30.75" customHeight="1">
      <c r="A91" s="46">
        <v>75</v>
      </c>
      <c r="B91" s="106"/>
      <c r="C91" s="39">
        <v>3132</v>
      </c>
      <c r="D91" s="39"/>
      <c r="E91" s="27" t="s">
        <v>8</v>
      </c>
      <c r="F91" s="33" t="s">
        <v>67</v>
      </c>
      <c r="G91" s="67"/>
      <c r="H91" s="67"/>
      <c r="I91" s="67"/>
      <c r="J91" s="81"/>
      <c r="K91" s="81">
        <v>4461422</v>
      </c>
    </row>
    <row r="92" spans="1:11">
      <c r="A92" s="46">
        <v>76</v>
      </c>
      <c r="B92" s="106"/>
      <c r="C92" s="39">
        <v>3132</v>
      </c>
      <c r="D92" s="39"/>
      <c r="E92" s="27" t="s">
        <v>8</v>
      </c>
      <c r="F92" s="7" t="s">
        <v>144</v>
      </c>
      <c r="G92" s="67"/>
      <c r="H92" s="67"/>
      <c r="I92" s="67"/>
      <c r="J92" s="81"/>
      <c r="K92" s="81">
        <v>1773478</v>
      </c>
    </row>
    <row r="93" spans="1:11" ht="25.5">
      <c r="A93" s="46">
        <v>77</v>
      </c>
      <c r="B93" s="106"/>
      <c r="C93" s="39">
        <v>3132</v>
      </c>
      <c r="D93" s="39"/>
      <c r="E93" s="27" t="s">
        <v>8</v>
      </c>
      <c r="F93" s="7" t="s">
        <v>145</v>
      </c>
      <c r="G93" s="67"/>
      <c r="H93" s="67"/>
      <c r="I93" s="67"/>
      <c r="J93" s="81"/>
      <c r="K93" s="81">
        <v>9000000</v>
      </c>
    </row>
    <row r="94" spans="1:11" ht="49.5" customHeight="1">
      <c r="A94" s="46">
        <v>78</v>
      </c>
      <c r="B94" s="106"/>
      <c r="C94" s="39">
        <v>3132</v>
      </c>
      <c r="D94" s="39"/>
      <c r="E94" s="27" t="s">
        <v>8</v>
      </c>
      <c r="F94" s="7" t="s">
        <v>146</v>
      </c>
      <c r="G94" s="67"/>
      <c r="H94" s="67"/>
      <c r="I94" s="67"/>
      <c r="J94" s="81">
        <v>4555000</v>
      </c>
      <c r="K94" s="81">
        <v>4600000</v>
      </c>
    </row>
    <row r="95" spans="1:11" ht="35.25" customHeight="1">
      <c r="A95" s="46">
        <v>79</v>
      </c>
      <c r="B95" s="106"/>
      <c r="C95" s="79">
        <v>3132</v>
      </c>
      <c r="D95" s="79"/>
      <c r="E95" s="27" t="s">
        <v>8</v>
      </c>
      <c r="F95" s="94" t="s">
        <v>147</v>
      </c>
      <c r="G95" s="67"/>
      <c r="H95" s="67"/>
      <c r="I95" s="67"/>
      <c r="J95" s="81"/>
      <c r="K95" s="101">
        <v>7019323</v>
      </c>
    </row>
    <row r="96" spans="1:11" ht="25.5">
      <c r="A96" s="46">
        <v>80</v>
      </c>
      <c r="B96" s="115" t="s">
        <v>44</v>
      </c>
      <c r="C96" s="22">
        <v>31</v>
      </c>
      <c r="D96" s="45"/>
      <c r="E96" s="32" t="s">
        <v>45</v>
      </c>
      <c r="F96" s="29"/>
      <c r="G96" s="12"/>
      <c r="H96" s="12"/>
      <c r="I96" s="12"/>
      <c r="J96" s="21"/>
      <c r="K96" s="21">
        <f>K97</f>
        <v>23000</v>
      </c>
    </row>
    <row r="97" spans="1:11" ht="38.25">
      <c r="A97" s="46">
        <v>81</v>
      </c>
      <c r="B97" s="115" t="s">
        <v>68</v>
      </c>
      <c r="C97" s="59" t="s">
        <v>13</v>
      </c>
      <c r="D97" s="59" t="s">
        <v>14</v>
      </c>
      <c r="E97" s="19" t="s">
        <v>62</v>
      </c>
      <c r="F97" s="29"/>
      <c r="G97" s="12"/>
      <c r="H97" s="12"/>
      <c r="I97" s="12"/>
      <c r="J97" s="21"/>
      <c r="K97" s="21">
        <f>K98</f>
        <v>23000</v>
      </c>
    </row>
    <row r="98" spans="1:11" ht="25.5">
      <c r="A98" s="46">
        <v>82</v>
      </c>
      <c r="B98" s="115"/>
      <c r="C98" s="42" t="s">
        <v>15</v>
      </c>
      <c r="D98" s="11"/>
      <c r="E98" s="20" t="s">
        <v>16</v>
      </c>
      <c r="F98" s="7" t="s">
        <v>151</v>
      </c>
      <c r="G98" s="12"/>
      <c r="H98" s="12"/>
      <c r="I98" s="12"/>
      <c r="J98" s="51"/>
      <c r="K98" s="36">
        <v>23000</v>
      </c>
    </row>
    <row r="99" spans="1:11">
      <c r="A99" s="46">
        <v>83</v>
      </c>
      <c r="B99" s="115" t="s">
        <v>46</v>
      </c>
      <c r="C99" s="22">
        <v>37</v>
      </c>
      <c r="D99" s="23"/>
      <c r="E99" s="9" t="s">
        <v>47</v>
      </c>
      <c r="F99" s="29"/>
      <c r="G99" s="12"/>
      <c r="H99" s="12"/>
      <c r="I99" s="12"/>
      <c r="J99" s="21">
        <f>J100</f>
        <v>50000</v>
      </c>
      <c r="K99" s="21">
        <f>K100</f>
        <v>50000</v>
      </c>
    </row>
    <row r="100" spans="1:11" ht="38.25">
      <c r="A100" s="46">
        <v>84</v>
      </c>
      <c r="B100" s="115" t="s">
        <v>93</v>
      </c>
      <c r="C100" s="59" t="s">
        <v>13</v>
      </c>
      <c r="D100" s="59" t="s">
        <v>14</v>
      </c>
      <c r="E100" s="19" t="s">
        <v>62</v>
      </c>
      <c r="F100" s="29"/>
      <c r="G100" s="12"/>
      <c r="H100" s="12"/>
      <c r="I100" s="12"/>
      <c r="J100" s="21">
        <f>J101</f>
        <v>50000</v>
      </c>
      <c r="K100" s="21">
        <f>K101</f>
        <v>50000</v>
      </c>
    </row>
    <row r="101" spans="1:11" ht="25.5">
      <c r="A101" s="46">
        <v>85</v>
      </c>
      <c r="B101" s="115"/>
      <c r="C101" s="42" t="s">
        <v>15</v>
      </c>
      <c r="D101" s="11"/>
      <c r="E101" s="20" t="s">
        <v>16</v>
      </c>
      <c r="F101" s="29" t="s">
        <v>155</v>
      </c>
      <c r="G101" s="12"/>
      <c r="H101" s="12"/>
      <c r="I101" s="12"/>
      <c r="J101" s="51">
        <v>50000</v>
      </c>
      <c r="K101" s="36">
        <v>50000</v>
      </c>
    </row>
    <row r="102" spans="1:11" ht="15.75">
      <c r="A102" s="46">
        <v>86</v>
      </c>
      <c r="B102" s="106"/>
      <c r="C102" s="12"/>
      <c r="D102" s="12"/>
      <c r="E102" s="12"/>
      <c r="F102" s="30" t="s">
        <v>42</v>
      </c>
      <c r="G102" s="12"/>
      <c r="H102" s="12"/>
      <c r="I102" s="12"/>
      <c r="J102" s="21"/>
      <c r="K102" s="21">
        <f>K15+K20+K57+K60+K73+K76+K96+K99</f>
        <v>162071557</v>
      </c>
    </row>
    <row r="103" spans="1:11" ht="14.25">
      <c r="A103" s="46">
        <v>87</v>
      </c>
      <c r="B103" s="106"/>
      <c r="C103" s="12"/>
      <c r="D103" s="12"/>
      <c r="E103" s="12"/>
      <c r="F103" s="31" t="s">
        <v>43</v>
      </c>
      <c r="G103" s="12"/>
      <c r="H103" s="12"/>
      <c r="I103" s="12"/>
      <c r="J103" s="21">
        <f>J15+J20+J57+J60+J73+J76+J96+J99</f>
        <v>11528000</v>
      </c>
      <c r="K103" s="21">
        <f>K14+K102</f>
        <v>162071557</v>
      </c>
    </row>
    <row r="109" spans="1:11" ht="15.75">
      <c r="E109" s="121"/>
      <c r="F109" s="122"/>
      <c r="G109" s="122"/>
      <c r="H109" s="122"/>
      <c r="I109" s="122"/>
    </row>
  </sheetData>
  <mergeCells count="8">
    <mergeCell ref="E109:I109"/>
    <mergeCell ref="G2:K2"/>
    <mergeCell ref="H3:K3"/>
    <mergeCell ref="B8:C8"/>
    <mergeCell ref="B4:K4"/>
    <mergeCell ref="B5:K5"/>
    <mergeCell ref="B6:K6"/>
    <mergeCell ref="B7:C7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2023-11-24T07:36:44Z</cp:lastPrinted>
  <dcterms:created xsi:type="dcterms:W3CDTF">2019-12-16T13:20:45Z</dcterms:created>
  <dcterms:modified xsi:type="dcterms:W3CDTF">2023-11-30T11:03:00Z</dcterms:modified>
</cp:coreProperties>
</file>