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3" sheetId="1" r:id="rId1"/>
  </sheets>
  <definedNames>
    <definedName name="_xlnm.Print_Area" localSheetId="0">'Лист3'!$A$1:$J$68</definedName>
  </definedNames>
  <calcPr fullCalcOnLoad="1"/>
</workbook>
</file>

<file path=xl/sharedStrings.xml><?xml version="1.0" encoding="utf-8"?>
<sst xmlns="http://schemas.openxmlformats.org/spreadsheetml/2006/main" count="95" uniqueCount="89">
  <si>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</si>
  <si>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</si>
  <si>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</si>
  <si>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</si>
  <si>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</si>
  <si>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</si>
  <si>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</si>
  <si>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</si>
  <si>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</si>
  <si>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</si>
  <si>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</si>
  <si>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</si>
  <si>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</si>
  <si>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</si>
  <si>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</si>
  <si>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</si>
  <si>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</si>
  <si>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</si>
  <si>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</si>
  <si>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</si>
  <si>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</si>
  <si>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</si>
  <si>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</si>
  <si>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</si>
  <si>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</si>
  <si>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</si>
  <si>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</si>
  <si>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</si>
  <si>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</si>
  <si>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</si>
  <si>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</si>
  <si>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</si>
  <si>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</si>
  <si>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</si>
  <si>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</si>
  <si>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</si>
  <si>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</si>
  <si>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</si>
  <si>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</si>
  <si>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</si>
  <si>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</si>
  <si>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</si>
  <si>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</si>
  <si>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</si>
  <si>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</si>
  <si>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</si>
  <si>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</si>
  <si>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</si>
  <si>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</si>
  <si>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</si>
  <si>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</si>
  <si>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</si>
  <si>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</si>
  <si>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</si>
  <si>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</si>
  <si>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</si>
  <si>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</si>
  <si>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</si>
  <si>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</si>
  <si>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</si>
  <si>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</si>
  <si>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</si>
  <si>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</si>
  <si>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</si>
  <si>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</si>
  <si>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</si>
  <si>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</si>
  <si>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</si>
  <si>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</si>
  <si>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</si>
  <si>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</si>
  <si>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</si>
  <si>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</si>
  <si>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</si>
  <si>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</si>
  <si>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</si>
  <si>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</si>
  <si>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</si>
  <si>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</si>
  <si>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за </t>
  </si>
  <si>
    <t>2022 рік</t>
  </si>
  <si>
    <t>за</t>
  </si>
  <si>
    <t xml:space="preserve">    -Кошти за шкоду, що заподіяна на зем.ділянках держ. та комун.вл., які не надані у користув. та не передані у вл., внаслідок їх самовільного зайняття, викор. не за цільовим призн., зняття ґрунт.покриву</t>
  </si>
  <si>
    <t xml:space="preserve">  -Плата за скорочення термінів надання послуг у сфері держ.реєстрації речових прав на нерух. м. та їх обтяжень і держ.реєстр.ї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</si>
  <si>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-Надходження в рамках програм допомоги урядів іноземних держав, міжнарод. організацій, донор.установ</t>
  </si>
  <si>
    <t xml:space="preserve">   -Орендна плата за водні об`єкти (їх частини), що надаються в користування на умовах оренди Радою міністрів АРК, обл., район., Київською та Севастопольською міськими ДА, місцевими радами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</si>
  <si>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 сигаретах, та пального</t>
  </si>
  <si>
    <t xml:space="preserve">   -Податок з власників транспорт.засобів (50%)</t>
  </si>
  <si>
    <t xml:space="preserve"> Інформація про виконання доходної частини бюджету  Ніжинської міської територіальної громади за 2023 рік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</si>
</sst>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0.00"/>
    <numFmt numFmtId="198" formatCode="#,##0.0"/>
    <numFmt numFmtId="19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9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91" fontId="6" fillId="0" borderId="21" xfId="0" applyNumberFormat="1" applyFont="1" applyFill="1" applyBorder="1" applyAlignment="1">
      <alignment/>
    </xf>
    <xf numFmtId="191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191" fontId="6" fillId="0" borderId="24" xfId="0" applyNumberFormat="1" applyFont="1" applyFill="1" applyBorder="1" applyAlignment="1">
      <alignment/>
    </xf>
    <xf numFmtId="191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5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91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8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8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8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SheetLayoutView="100" workbookViewId="0" topLeftCell="A2">
      <selection activeCell="A2" sqref="A2:J2"/>
    </sheetView>
  </sheetViews>
  <sheetFormatPr defaultColWidth="9.00390625" defaultRowHeight="12.75"/>
  <cols>
    <col min="1" max="1" width="96.375" style="0" customWidth="1"/>
    <col min="2" max="2" width="20.75390625" style="0" customWidth="1"/>
    <col min="3" max="3" width="22.375" style="0" customWidth="1"/>
    <col min="4" max="4" width="21.00390625" style="0" customWidth="1"/>
    <col min="5" max="5" width="22.00390625" style="0" customWidth="1"/>
    <col min="6" max="6" width="22.75390625" style="0" customWidth="1"/>
    <col min="7" max="7" width="21.375" style="0" customWidth="1"/>
    <col min="8" max="8" width="15.00390625" style="0" customWidth="1"/>
    <col min="9" max="9" width="20.75390625" style="0" customWidth="1"/>
    <col min="10" max="10" width="21.125" style="0" customWidth="1"/>
    <col min="11" max="11" width="18.375" style="0" customWidth="1"/>
    <col min="12" max="12" width="16.625" style="0" customWidth="1"/>
    <col min="13" max="13" width="21.375" style="0" customWidth="1"/>
    <col min="15" max="15" width="10.625" style="0" bestFit="1" customWidth="1"/>
  </cols>
  <sheetData>
    <row r="1" spans="1:13" ht="27.75" customHeight="1">
      <c r="A1" s="87"/>
      <c r="B1" s="87"/>
      <c r="C1" s="87"/>
      <c r="D1" s="87"/>
      <c r="E1" s="87"/>
      <c r="F1" s="87"/>
      <c r="G1" s="87"/>
      <c r="H1" s="87"/>
      <c r="I1" s="87"/>
      <c r="J1" s="9"/>
      <c r="K1" s="9"/>
      <c r="L1" s="9"/>
      <c r="M1" s="9"/>
    </row>
    <row r="2" spans="1:13" ht="33.75" customHeight="1">
      <c r="A2" s="88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10"/>
      <c r="L2" s="10"/>
      <c r="M2" s="10"/>
    </row>
    <row r="3" spans="1:15" ht="20.25" customHeight="1" thickBot="1">
      <c r="A3" s="3"/>
      <c r="B3" s="3"/>
      <c r="C3" s="3"/>
      <c r="D3" s="3"/>
      <c r="E3" s="5"/>
      <c r="F3" s="5"/>
      <c r="I3" s="8"/>
      <c r="J3" s="8" t="s">
        <v>23</v>
      </c>
      <c r="K3" s="8"/>
      <c r="M3" t="s">
        <v>0</v>
      </c>
      <c r="N3" s="1"/>
      <c r="O3" s="2"/>
    </row>
    <row r="4" spans="1:10" ht="24" customHeight="1">
      <c r="A4" s="78"/>
      <c r="B4" s="26" t="s">
        <v>8</v>
      </c>
      <c r="C4" s="26" t="s">
        <v>30</v>
      </c>
      <c r="D4" s="26" t="s">
        <v>8</v>
      </c>
      <c r="E4" s="72" t="s">
        <v>7</v>
      </c>
      <c r="F4" s="46" t="s">
        <v>31</v>
      </c>
      <c r="G4" s="81" t="s">
        <v>56</v>
      </c>
      <c r="H4" s="82"/>
      <c r="I4" s="47" t="s">
        <v>31</v>
      </c>
      <c r="J4" s="48" t="s">
        <v>37</v>
      </c>
    </row>
    <row r="5" spans="1:10" ht="21.75" customHeight="1">
      <c r="A5" s="79"/>
      <c r="B5" s="27" t="s">
        <v>6</v>
      </c>
      <c r="C5" s="27" t="s">
        <v>17</v>
      </c>
      <c r="D5" s="27" t="s">
        <v>6</v>
      </c>
      <c r="E5" s="73" t="s">
        <v>17</v>
      </c>
      <c r="F5" s="49" t="s">
        <v>43</v>
      </c>
      <c r="G5" s="83"/>
      <c r="H5" s="84"/>
      <c r="I5" s="51" t="s">
        <v>18</v>
      </c>
      <c r="J5" s="52" t="s">
        <v>38</v>
      </c>
    </row>
    <row r="6" spans="1:10" ht="22.5" customHeight="1">
      <c r="A6" s="79"/>
      <c r="B6" s="27" t="s">
        <v>74</v>
      </c>
      <c r="C6" s="38" t="s">
        <v>79</v>
      </c>
      <c r="D6" s="27" t="s">
        <v>74</v>
      </c>
      <c r="E6" s="73" t="s">
        <v>81</v>
      </c>
      <c r="F6" s="49" t="s">
        <v>41</v>
      </c>
      <c r="G6" s="85"/>
      <c r="H6" s="86"/>
      <c r="I6" s="51" t="s">
        <v>29</v>
      </c>
      <c r="J6" s="52" t="s">
        <v>75</v>
      </c>
    </row>
    <row r="7" spans="1:10" ht="49.5" customHeight="1">
      <c r="A7" s="80"/>
      <c r="B7" s="28" t="s">
        <v>40</v>
      </c>
      <c r="C7" s="38" t="s">
        <v>80</v>
      </c>
      <c r="D7" s="28" t="s">
        <v>21</v>
      </c>
      <c r="E7" s="74" t="s">
        <v>74</v>
      </c>
      <c r="F7" s="53" t="s">
        <v>42</v>
      </c>
      <c r="G7" s="54" t="s">
        <v>57</v>
      </c>
      <c r="H7" s="55" t="s">
        <v>54</v>
      </c>
      <c r="I7" s="50" t="s">
        <v>76</v>
      </c>
      <c r="J7" s="52" t="s">
        <v>39</v>
      </c>
    </row>
    <row r="8" spans="1:10" ht="26.25" customHeight="1">
      <c r="A8" s="12" t="s">
        <v>10</v>
      </c>
      <c r="B8" s="29"/>
      <c r="C8" s="39"/>
      <c r="D8" s="39"/>
      <c r="E8" s="44"/>
      <c r="F8" s="44"/>
      <c r="G8" s="39"/>
      <c r="H8" s="44"/>
      <c r="I8" s="44"/>
      <c r="J8" s="56"/>
    </row>
    <row r="9" spans="1:10" ht="26.25" customHeight="1">
      <c r="A9" s="13" t="s">
        <v>9</v>
      </c>
      <c r="B9" s="30"/>
      <c r="C9" s="40"/>
      <c r="D9" s="40"/>
      <c r="E9" s="45"/>
      <c r="F9" s="45"/>
      <c r="G9" s="40"/>
      <c r="H9" s="45"/>
      <c r="I9" s="57"/>
      <c r="J9" s="58"/>
    </row>
    <row r="10" spans="1:10" ht="23.25" customHeight="1">
      <c r="A10" s="17" t="s">
        <v>66</v>
      </c>
      <c r="B10" s="31">
        <v>405377000</v>
      </c>
      <c r="C10" s="41">
        <v>398065625.77</v>
      </c>
      <c r="D10" s="41">
        <v>412813585.47</v>
      </c>
      <c r="E10" s="41">
        <v>427682391.47</v>
      </c>
      <c r="F10" s="41">
        <f aca="true" t="shared" si="0" ref="F10:F42">E10-B10</f>
        <v>22305391.47000003</v>
      </c>
      <c r="G10" s="41">
        <f>E10-D10</f>
        <v>14868806</v>
      </c>
      <c r="H10" s="59">
        <f>IF(D10=0,0,E10/D10*100)</f>
        <v>103.60182090012164</v>
      </c>
      <c r="I10" s="60">
        <f aca="true" t="shared" si="1" ref="I10:I52">E10-C10</f>
        <v>29616765.700000048</v>
      </c>
      <c r="J10" s="61">
        <f aca="true" t="shared" si="2" ref="J10:J52">D10-B10</f>
        <v>7436585.470000029</v>
      </c>
    </row>
    <row r="11" spans="1:10" ht="24.75" customHeight="1">
      <c r="A11" s="17" t="s">
        <v>5</v>
      </c>
      <c r="B11" s="31">
        <v>259600</v>
      </c>
      <c r="C11" s="41">
        <v>307947.28</v>
      </c>
      <c r="D11" s="41">
        <v>352600</v>
      </c>
      <c r="E11" s="41">
        <v>353467.04</v>
      </c>
      <c r="F11" s="41">
        <f t="shared" si="0"/>
        <v>93867.03999999998</v>
      </c>
      <c r="G11" s="41">
        <f aca="true" t="shared" si="3" ref="G11:G66">E11-D11</f>
        <v>867.039999999979</v>
      </c>
      <c r="H11" s="59">
        <f aca="true" t="shared" si="4" ref="H11:H66">IF(D11=0,0,E11/D11*100)</f>
        <v>100.24589903573454</v>
      </c>
      <c r="I11" s="60">
        <f t="shared" si="1"/>
        <v>45519.75999999995</v>
      </c>
      <c r="J11" s="61">
        <f t="shared" si="2"/>
        <v>93000</v>
      </c>
    </row>
    <row r="12" spans="1:10" ht="78" customHeight="1">
      <c r="A12" s="75" t="s">
        <v>49</v>
      </c>
      <c r="B12" s="32">
        <v>0</v>
      </c>
      <c r="C12" s="41">
        <v>2206.64</v>
      </c>
      <c r="D12" s="41">
        <v>32000</v>
      </c>
      <c r="E12" s="41">
        <v>32100.32</v>
      </c>
      <c r="F12" s="41">
        <f t="shared" si="0"/>
        <v>32100.32</v>
      </c>
      <c r="G12" s="41">
        <f t="shared" si="3"/>
        <v>100.31999999999971</v>
      </c>
      <c r="H12" s="59">
        <f t="shared" si="4"/>
        <v>100.31349999999999</v>
      </c>
      <c r="I12" s="60">
        <f t="shared" si="1"/>
        <v>29893.68</v>
      </c>
      <c r="J12" s="61">
        <f t="shared" si="2"/>
        <v>32000</v>
      </c>
    </row>
    <row r="13" spans="1:10" ht="68.25" customHeight="1">
      <c r="A13" s="20" t="s">
        <v>62</v>
      </c>
      <c r="B13" s="32">
        <v>97900</v>
      </c>
      <c r="C13" s="41">
        <v>72628.88</v>
      </c>
      <c r="D13" s="41">
        <v>160900</v>
      </c>
      <c r="E13" s="41">
        <v>167851.88</v>
      </c>
      <c r="F13" s="41">
        <f t="shared" si="0"/>
        <v>69951.88</v>
      </c>
      <c r="G13" s="41">
        <f t="shared" si="3"/>
        <v>6951.880000000005</v>
      </c>
      <c r="H13" s="59">
        <f t="shared" si="4"/>
        <v>104.32062150403978</v>
      </c>
      <c r="I13" s="60">
        <f t="shared" si="1"/>
        <v>95223</v>
      </c>
      <c r="J13" s="61">
        <f t="shared" si="2"/>
        <v>63000</v>
      </c>
    </row>
    <row r="14" spans="1:10" ht="48" customHeight="1">
      <c r="A14" s="20" t="s">
        <v>35</v>
      </c>
      <c r="B14" s="32">
        <v>386400</v>
      </c>
      <c r="C14" s="41">
        <v>764598.56</v>
      </c>
      <c r="D14" s="41">
        <v>2948400</v>
      </c>
      <c r="E14" s="41">
        <v>3146998.25</v>
      </c>
      <c r="F14" s="41">
        <f t="shared" si="0"/>
        <v>2760598.25</v>
      </c>
      <c r="G14" s="41">
        <f t="shared" si="3"/>
        <v>198598.25</v>
      </c>
      <c r="H14" s="59">
        <f t="shared" si="4"/>
        <v>106.73579738163073</v>
      </c>
      <c r="I14" s="60">
        <f t="shared" si="1"/>
        <v>2382399.69</v>
      </c>
      <c r="J14" s="61">
        <f t="shared" si="2"/>
        <v>2562000</v>
      </c>
    </row>
    <row r="15" spans="1:10" ht="48" customHeight="1">
      <c r="A15" s="20" t="s">
        <v>36</v>
      </c>
      <c r="B15" s="32">
        <v>9361200</v>
      </c>
      <c r="C15" s="41">
        <v>4533998.64</v>
      </c>
      <c r="D15" s="41">
        <v>11090200</v>
      </c>
      <c r="E15" s="41">
        <v>12099166.11</v>
      </c>
      <c r="F15" s="41">
        <f t="shared" si="0"/>
        <v>2737966.1099999994</v>
      </c>
      <c r="G15" s="41">
        <f t="shared" si="3"/>
        <v>1008966.1099999994</v>
      </c>
      <c r="H15" s="59">
        <f t="shared" si="4"/>
        <v>109.09781708174783</v>
      </c>
      <c r="I15" s="60">
        <f t="shared" si="1"/>
        <v>7565167.47</v>
      </c>
      <c r="J15" s="61">
        <f t="shared" si="2"/>
        <v>1729000</v>
      </c>
    </row>
    <row r="16" spans="1:10" ht="120" customHeight="1">
      <c r="A16" s="75" t="s">
        <v>73</v>
      </c>
      <c r="B16" s="33">
        <v>6538100</v>
      </c>
      <c r="C16" s="41">
        <v>3641277.79</v>
      </c>
      <c r="D16" s="41">
        <v>5338100</v>
      </c>
      <c r="E16" s="41">
        <v>5538624.47</v>
      </c>
      <c r="F16" s="41">
        <f t="shared" si="0"/>
        <v>-999475.5300000003</v>
      </c>
      <c r="G16" s="41">
        <f t="shared" si="3"/>
        <v>200524.46999999974</v>
      </c>
      <c r="H16" s="59">
        <f t="shared" si="4"/>
        <v>103.7564764616624</v>
      </c>
      <c r="I16" s="60">
        <f t="shared" si="1"/>
        <v>1897346.6799999997</v>
      </c>
      <c r="J16" s="61">
        <f>D16-B16</f>
        <v>-1200000</v>
      </c>
    </row>
    <row r="17" spans="1:10" ht="94.5" customHeight="1">
      <c r="A17" s="22" t="s">
        <v>72</v>
      </c>
      <c r="B17" s="33">
        <v>11983400</v>
      </c>
      <c r="C17" s="41">
        <v>11454377.35</v>
      </c>
      <c r="D17" s="41">
        <v>12483400</v>
      </c>
      <c r="E17" s="41">
        <v>12857077.14</v>
      </c>
      <c r="F17" s="41">
        <f t="shared" si="0"/>
        <v>873677.1400000006</v>
      </c>
      <c r="G17" s="41">
        <f t="shared" si="3"/>
        <v>373677.1400000006</v>
      </c>
      <c r="H17" s="59">
        <f t="shared" si="4"/>
        <v>102.99339234503422</v>
      </c>
      <c r="I17" s="60">
        <f t="shared" si="1"/>
        <v>1402699.790000001</v>
      </c>
      <c r="J17" s="61">
        <f t="shared" si="2"/>
        <v>500000</v>
      </c>
    </row>
    <row r="18" spans="1:10" ht="72" customHeight="1">
      <c r="A18" s="22" t="s">
        <v>78</v>
      </c>
      <c r="B18" s="33">
        <v>0</v>
      </c>
      <c r="C18" s="41">
        <v>340</v>
      </c>
      <c r="D18" s="41">
        <v>1400</v>
      </c>
      <c r="E18" s="41">
        <v>1417.78</v>
      </c>
      <c r="F18" s="41">
        <f t="shared" si="0"/>
        <v>1417.78</v>
      </c>
      <c r="G18" s="41">
        <f t="shared" si="3"/>
        <v>17.779999999999973</v>
      </c>
      <c r="H18" s="59">
        <f t="shared" si="4"/>
        <v>101.27</v>
      </c>
      <c r="I18" s="60">
        <f t="shared" si="1"/>
        <v>1077.78</v>
      </c>
      <c r="J18" s="61">
        <f t="shared" si="2"/>
        <v>1400</v>
      </c>
    </row>
    <row r="19" spans="1:10" ht="52.5" customHeight="1">
      <c r="A19" s="23" t="s">
        <v>28</v>
      </c>
      <c r="B19" s="33">
        <v>0</v>
      </c>
      <c r="C19" s="41">
        <v>301834.98</v>
      </c>
      <c r="D19" s="41">
        <v>0</v>
      </c>
      <c r="E19" s="41">
        <v>0</v>
      </c>
      <c r="F19" s="41">
        <f t="shared" si="0"/>
        <v>0</v>
      </c>
      <c r="G19" s="41">
        <f t="shared" si="3"/>
        <v>0</v>
      </c>
      <c r="H19" s="59">
        <f t="shared" si="4"/>
        <v>0</v>
      </c>
      <c r="I19" s="60">
        <f t="shared" si="1"/>
        <v>-301834.98</v>
      </c>
      <c r="J19" s="61">
        <f t="shared" si="2"/>
        <v>0</v>
      </c>
    </row>
    <row r="20" spans="1:10" ht="99" customHeight="1">
      <c r="A20" s="23" t="s">
        <v>65</v>
      </c>
      <c r="B20" s="33">
        <v>0</v>
      </c>
      <c r="C20" s="41">
        <v>1785.8</v>
      </c>
      <c r="D20" s="41">
        <v>0</v>
      </c>
      <c r="E20" s="41">
        <v>0</v>
      </c>
      <c r="F20" s="41">
        <f t="shared" si="0"/>
        <v>0</v>
      </c>
      <c r="G20" s="41">
        <f t="shared" si="3"/>
        <v>0</v>
      </c>
      <c r="H20" s="59">
        <f t="shared" si="4"/>
        <v>0</v>
      </c>
      <c r="I20" s="60">
        <f t="shared" si="1"/>
        <v>-1785.8</v>
      </c>
      <c r="J20" s="61">
        <f t="shared" si="2"/>
        <v>0</v>
      </c>
    </row>
    <row r="21" spans="1:10" ht="28.5" customHeight="1">
      <c r="A21" s="17" t="s">
        <v>14</v>
      </c>
      <c r="B21" s="31">
        <v>486800</v>
      </c>
      <c r="C21" s="41">
        <v>570512.81</v>
      </c>
      <c r="D21" s="41">
        <v>2049800</v>
      </c>
      <c r="E21" s="41">
        <v>2320249.43</v>
      </c>
      <c r="F21" s="41">
        <f t="shared" si="0"/>
        <v>1833449.4300000002</v>
      </c>
      <c r="G21" s="41">
        <f t="shared" si="3"/>
        <v>270449.43000000017</v>
      </c>
      <c r="H21" s="59">
        <f t="shared" si="4"/>
        <v>113.19394233583766</v>
      </c>
      <c r="I21" s="60">
        <f t="shared" si="1"/>
        <v>1749736.62</v>
      </c>
      <c r="J21" s="61">
        <f t="shared" si="2"/>
        <v>1563000</v>
      </c>
    </row>
    <row r="22" spans="1:10" ht="120" customHeight="1">
      <c r="A22" s="15" t="s">
        <v>86</v>
      </c>
      <c r="B22" s="31">
        <v>0</v>
      </c>
      <c r="C22" s="41">
        <v>131267.27</v>
      </c>
      <c r="D22" s="41">
        <v>194000</v>
      </c>
      <c r="E22" s="41">
        <v>194484.33</v>
      </c>
      <c r="F22" s="41">
        <f t="shared" si="0"/>
        <v>194484.33</v>
      </c>
      <c r="G22" s="41">
        <f t="shared" si="3"/>
        <v>484.3299999999872</v>
      </c>
      <c r="H22" s="59">
        <f t="shared" si="4"/>
        <v>100.24965463917526</v>
      </c>
      <c r="I22" s="60">
        <f t="shared" si="1"/>
        <v>63217.06</v>
      </c>
      <c r="J22" s="61">
        <f t="shared" si="2"/>
        <v>194000</v>
      </c>
    </row>
    <row r="23" spans="1:10" ht="69" customHeight="1">
      <c r="A23" s="15" t="s">
        <v>77</v>
      </c>
      <c r="B23" s="31">
        <v>0</v>
      </c>
      <c r="C23" s="41">
        <v>0</v>
      </c>
      <c r="D23" s="41">
        <v>0</v>
      </c>
      <c r="E23" s="41">
        <v>34</v>
      </c>
      <c r="F23" s="41">
        <f t="shared" si="0"/>
        <v>34</v>
      </c>
      <c r="G23" s="41">
        <f t="shared" si="3"/>
        <v>34</v>
      </c>
      <c r="H23" s="59">
        <f t="shared" si="4"/>
        <v>0</v>
      </c>
      <c r="I23" s="60">
        <f t="shared" si="1"/>
        <v>34</v>
      </c>
      <c r="J23" s="61">
        <f>D23-B23</f>
        <v>0</v>
      </c>
    </row>
    <row r="24" spans="1:10" ht="50.25" customHeight="1">
      <c r="A24" s="20" t="s">
        <v>19</v>
      </c>
      <c r="B24" s="33">
        <v>83900</v>
      </c>
      <c r="C24" s="41">
        <v>76370</v>
      </c>
      <c r="D24" s="41">
        <v>148900</v>
      </c>
      <c r="E24" s="41">
        <v>162425.26</v>
      </c>
      <c r="F24" s="41">
        <f t="shared" si="0"/>
        <v>78525.26000000001</v>
      </c>
      <c r="G24" s="41">
        <f t="shared" si="3"/>
        <v>13525.26000000001</v>
      </c>
      <c r="H24" s="59">
        <f t="shared" si="4"/>
        <v>109.08345198119545</v>
      </c>
      <c r="I24" s="60">
        <f t="shared" si="1"/>
        <v>86055.26000000001</v>
      </c>
      <c r="J24" s="61">
        <f t="shared" si="2"/>
        <v>65000</v>
      </c>
    </row>
    <row r="25" spans="1:11" ht="27" customHeight="1">
      <c r="A25" s="15" t="s">
        <v>12</v>
      </c>
      <c r="B25" s="31">
        <v>3157800</v>
      </c>
      <c r="C25" s="41">
        <v>3244630.63</v>
      </c>
      <c r="D25" s="41">
        <v>3787800</v>
      </c>
      <c r="E25" s="41">
        <v>4002095.51</v>
      </c>
      <c r="F25" s="41">
        <f t="shared" si="0"/>
        <v>844295.5099999998</v>
      </c>
      <c r="G25" s="41">
        <f t="shared" si="3"/>
        <v>214295.50999999978</v>
      </c>
      <c r="H25" s="59">
        <f t="shared" si="4"/>
        <v>105.65751914039811</v>
      </c>
      <c r="I25" s="60">
        <f t="shared" si="1"/>
        <v>757464.8799999999</v>
      </c>
      <c r="J25" s="61">
        <f t="shared" si="2"/>
        <v>630000</v>
      </c>
      <c r="K25" s="5"/>
    </row>
    <row r="26" spans="1:10" ht="48" customHeight="1">
      <c r="A26" s="15" t="s">
        <v>20</v>
      </c>
      <c r="B26" s="34">
        <v>103900</v>
      </c>
      <c r="C26" s="41">
        <v>105016</v>
      </c>
      <c r="D26" s="41">
        <v>220900</v>
      </c>
      <c r="E26" s="41">
        <v>247550.1</v>
      </c>
      <c r="F26" s="41">
        <f t="shared" si="0"/>
        <v>143650.1</v>
      </c>
      <c r="G26" s="41">
        <f t="shared" si="3"/>
        <v>26650.100000000006</v>
      </c>
      <c r="H26" s="59">
        <f t="shared" si="4"/>
        <v>112.06432775011316</v>
      </c>
      <c r="I26" s="60">
        <f t="shared" si="1"/>
        <v>142534.1</v>
      </c>
      <c r="J26" s="61">
        <f t="shared" si="2"/>
        <v>117000</v>
      </c>
    </row>
    <row r="27" spans="1:10" ht="121.5" customHeight="1">
      <c r="A27" s="24" t="s">
        <v>83</v>
      </c>
      <c r="B27" s="34">
        <v>0</v>
      </c>
      <c r="C27" s="41">
        <v>3720</v>
      </c>
      <c r="D27" s="41">
        <v>2600</v>
      </c>
      <c r="E27" s="41">
        <v>2680</v>
      </c>
      <c r="F27" s="41">
        <f t="shared" si="0"/>
        <v>2680</v>
      </c>
      <c r="G27" s="41">
        <f t="shared" si="3"/>
        <v>80</v>
      </c>
      <c r="H27" s="59">
        <f t="shared" si="4"/>
        <v>103.07692307692307</v>
      </c>
      <c r="I27" s="60">
        <f t="shared" si="1"/>
        <v>-1040</v>
      </c>
      <c r="J27" s="61">
        <f t="shared" si="2"/>
        <v>2600</v>
      </c>
    </row>
    <row r="28" spans="1:12" ht="68.25" customHeight="1">
      <c r="A28" s="15" t="s">
        <v>55</v>
      </c>
      <c r="B28" s="31">
        <v>2500000</v>
      </c>
      <c r="C28" s="41">
        <v>3133053.47</v>
      </c>
      <c r="D28" s="41">
        <v>4745000</v>
      </c>
      <c r="E28" s="41">
        <v>5234148.62</v>
      </c>
      <c r="F28" s="41">
        <f t="shared" si="0"/>
        <v>2734148.62</v>
      </c>
      <c r="G28" s="41">
        <f t="shared" si="3"/>
        <v>489148.6200000001</v>
      </c>
      <c r="H28" s="59">
        <f t="shared" si="4"/>
        <v>110.30871696522655</v>
      </c>
      <c r="I28" s="60">
        <f t="shared" si="1"/>
        <v>2101095.15</v>
      </c>
      <c r="J28" s="61">
        <f t="shared" si="2"/>
        <v>2245000</v>
      </c>
      <c r="K28" s="5"/>
      <c r="L28" s="5"/>
    </row>
    <row r="29" spans="1:12" ht="24.75" customHeight="1">
      <c r="A29" s="19" t="s">
        <v>11</v>
      </c>
      <c r="B29" s="32">
        <v>35800</v>
      </c>
      <c r="C29" s="41">
        <v>40026.99</v>
      </c>
      <c r="D29" s="41">
        <v>50800</v>
      </c>
      <c r="E29" s="41">
        <v>56220.51</v>
      </c>
      <c r="F29" s="41">
        <f t="shared" si="0"/>
        <v>20420.510000000002</v>
      </c>
      <c r="G29" s="41">
        <f t="shared" si="3"/>
        <v>5420.510000000002</v>
      </c>
      <c r="H29" s="59">
        <f t="shared" si="4"/>
        <v>110.67029527559056</v>
      </c>
      <c r="I29" s="60">
        <f t="shared" si="1"/>
        <v>16193.520000000004</v>
      </c>
      <c r="J29" s="61">
        <f t="shared" si="2"/>
        <v>15000</v>
      </c>
      <c r="K29" s="5"/>
      <c r="L29" s="5"/>
    </row>
    <row r="30" spans="1:12" ht="93.75" customHeight="1">
      <c r="A30" s="20" t="s">
        <v>85</v>
      </c>
      <c r="B30" s="32">
        <v>0</v>
      </c>
      <c r="C30" s="41">
        <v>0</v>
      </c>
      <c r="D30" s="41">
        <v>0</v>
      </c>
      <c r="E30" s="41">
        <v>110.04</v>
      </c>
      <c r="F30" s="41"/>
      <c r="G30" s="41">
        <f t="shared" si="3"/>
        <v>110.04</v>
      </c>
      <c r="H30" s="59">
        <f t="shared" si="4"/>
        <v>0</v>
      </c>
      <c r="I30" s="60">
        <f t="shared" si="1"/>
        <v>110.04</v>
      </c>
      <c r="J30" s="61"/>
      <c r="K30" s="5"/>
      <c r="L30" s="5"/>
    </row>
    <row r="31" spans="1:12" ht="24.75" customHeight="1">
      <c r="A31" s="17" t="s">
        <v>3</v>
      </c>
      <c r="B31" s="31">
        <v>1993000</v>
      </c>
      <c r="C31" s="41">
        <v>2207239.16</v>
      </c>
      <c r="D31" s="41">
        <v>6205000</v>
      </c>
      <c r="E31" s="41">
        <v>8669525.74</v>
      </c>
      <c r="F31" s="41">
        <f t="shared" si="0"/>
        <v>6676525.74</v>
      </c>
      <c r="G31" s="41">
        <f t="shared" si="3"/>
        <v>2464525.74</v>
      </c>
      <c r="H31" s="59">
        <f t="shared" si="4"/>
        <v>139.71838420628526</v>
      </c>
      <c r="I31" s="60">
        <f t="shared" si="1"/>
        <v>6462286.58</v>
      </c>
      <c r="J31" s="61">
        <f t="shared" si="2"/>
        <v>4212000</v>
      </c>
      <c r="K31" s="5"/>
      <c r="L31" s="5"/>
    </row>
    <row r="32" spans="1:12" ht="95.25" customHeight="1">
      <c r="A32" s="15" t="s">
        <v>82</v>
      </c>
      <c r="B32" s="31">
        <v>0</v>
      </c>
      <c r="C32" s="41">
        <v>342593.81</v>
      </c>
      <c r="D32" s="41">
        <v>1026000</v>
      </c>
      <c r="E32" s="41">
        <v>1068547.1</v>
      </c>
      <c r="F32" s="41">
        <f t="shared" si="0"/>
        <v>1068547.1</v>
      </c>
      <c r="G32" s="41">
        <f t="shared" si="3"/>
        <v>42547.10000000009</v>
      </c>
      <c r="H32" s="59">
        <f t="shared" si="4"/>
        <v>104.14689083820663</v>
      </c>
      <c r="I32" s="60">
        <f t="shared" si="1"/>
        <v>725953.29</v>
      </c>
      <c r="J32" s="61">
        <f t="shared" si="2"/>
        <v>1026000</v>
      </c>
      <c r="K32" s="5"/>
      <c r="L32" s="5"/>
    </row>
    <row r="33" spans="1:12" ht="0.75" customHeight="1" hidden="1">
      <c r="A33" s="17" t="s">
        <v>4</v>
      </c>
      <c r="B33" s="31">
        <v>0</v>
      </c>
      <c r="C33" s="41">
        <v>0</v>
      </c>
      <c r="D33" s="76">
        <v>0</v>
      </c>
      <c r="E33" s="76">
        <v>0</v>
      </c>
      <c r="F33" s="41">
        <f t="shared" si="0"/>
        <v>0</v>
      </c>
      <c r="G33" s="41">
        <f t="shared" si="3"/>
        <v>0</v>
      </c>
      <c r="H33" s="59">
        <f t="shared" si="4"/>
        <v>0</v>
      </c>
      <c r="I33" s="60">
        <f t="shared" si="1"/>
        <v>0</v>
      </c>
      <c r="J33" s="61">
        <f t="shared" si="2"/>
        <v>0</v>
      </c>
      <c r="K33" s="5"/>
      <c r="L33" s="5"/>
    </row>
    <row r="34" spans="1:12" ht="29.25" customHeight="1">
      <c r="A34" s="11" t="s">
        <v>16</v>
      </c>
      <c r="B34" s="35">
        <f>B35+B39+B40+B41</f>
        <v>113330700</v>
      </c>
      <c r="C34" s="35">
        <f>C35+C39+C40+C41</f>
        <v>157624325.38</v>
      </c>
      <c r="D34" s="35">
        <f>D35+D39+D40+D41</f>
        <v>122995900</v>
      </c>
      <c r="E34" s="35">
        <f>E35+E39+E40+E41</f>
        <v>126989068.08000001</v>
      </c>
      <c r="F34" s="42">
        <f t="shared" si="0"/>
        <v>13658368.080000013</v>
      </c>
      <c r="G34" s="42">
        <f t="shared" si="3"/>
        <v>3993168.080000013</v>
      </c>
      <c r="H34" s="62">
        <f t="shared" si="4"/>
        <v>103.24658633336558</v>
      </c>
      <c r="I34" s="63">
        <f t="shared" si="1"/>
        <v>-30635257.299999982</v>
      </c>
      <c r="J34" s="64">
        <f t="shared" si="2"/>
        <v>9665200</v>
      </c>
      <c r="K34" s="5"/>
      <c r="L34" s="5"/>
    </row>
    <row r="35" spans="1:12" ht="29.25" customHeight="1">
      <c r="A35" s="19" t="s">
        <v>25</v>
      </c>
      <c r="B35" s="32">
        <f>B36+B37+B38</f>
        <v>52783700</v>
      </c>
      <c r="C35" s="41">
        <f>C36+C37+C38</f>
        <v>103911373.76</v>
      </c>
      <c r="D35" s="41">
        <f>D36+D37+D38</f>
        <v>64422500</v>
      </c>
      <c r="E35" s="41">
        <f>E36+E37+E38</f>
        <v>66369557.67</v>
      </c>
      <c r="F35" s="41">
        <f t="shared" si="0"/>
        <v>13585857.670000002</v>
      </c>
      <c r="G35" s="41">
        <f t="shared" si="3"/>
        <v>1947057.6700000018</v>
      </c>
      <c r="H35" s="59">
        <f t="shared" si="4"/>
        <v>103.02232553843767</v>
      </c>
      <c r="I35" s="65">
        <f t="shared" si="1"/>
        <v>-37541816.09</v>
      </c>
      <c r="J35" s="61">
        <f t="shared" si="2"/>
        <v>11638800</v>
      </c>
      <c r="K35" s="5"/>
      <c r="L35" s="5"/>
    </row>
    <row r="36" spans="1:12" ht="48" customHeight="1">
      <c r="A36" s="20" t="s">
        <v>24</v>
      </c>
      <c r="B36" s="33">
        <v>10122000</v>
      </c>
      <c r="C36" s="41">
        <v>8756425.07</v>
      </c>
      <c r="D36" s="41">
        <v>7608800</v>
      </c>
      <c r="E36" s="41">
        <v>7890972.9</v>
      </c>
      <c r="F36" s="41">
        <f t="shared" si="0"/>
        <v>-2231027.0999999996</v>
      </c>
      <c r="G36" s="41">
        <f t="shared" si="3"/>
        <v>282172.9000000004</v>
      </c>
      <c r="H36" s="59">
        <f t="shared" si="4"/>
        <v>103.70850725475766</v>
      </c>
      <c r="I36" s="65">
        <f t="shared" si="1"/>
        <v>-865452.1699999999</v>
      </c>
      <c r="J36" s="61">
        <f t="shared" si="2"/>
        <v>-2513200</v>
      </c>
      <c r="K36" s="5"/>
      <c r="L36" s="5"/>
    </row>
    <row r="37" spans="1:12" ht="25.5" customHeight="1">
      <c r="A37" s="21" t="s">
        <v>13</v>
      </c>
      <c r="B37" s="32">
        <v>42611700</v>
      </c>
      <c r="C37" s="41">
        <v>95088281.02</v>
      </c>
      <c r="D37" s="41">
        <v>56777700</v>
      </c>
      <c r="E37" s="41">
        <v>58440947.71</v>
      </c>
      <c r="F37" s="41">
        <f t="shared" si="0"/>
        <v>15829247.71</v>
      </c>
      <c r="G37" s="41">
        <f t="shared" si="3"/>
        <v>1663247.710000001</v>
      </c>
      <c r="H37" s="59">
        <f t="shared" si="4"/>
        <v>102.92940311072833</v>
      </c>
      <c r="I37" s="65">
        <f t="shared" si="1"/>
        <v>-36647333.309999995</v>
      </c>
      <c r="J37" s="61">
        <f t="shared" si="2"/>
        <v>14166000</v>
      </c>
      <c r="K37" s="5"/>
      <c r="L37" s="5"/>
    </row>
    <row r="38" spans="1:12" ht="25.5" customHeight="1">
      <c r="A38" s="21" t="s">
        <v>22</v>
      </c>
      <c r="B38" s="32">
        <v>50000</v>
      </c>
      <c r="C38" s="41">
        <v>66667.67</v>
      </c>
      <c r="D38" s="41">
        <v>36000</v>
      </c>
      <c r="E38" s="41">
        <v>37637.06</v>
      </c>
      <c r="F38" s="41">
        <f t="shared" si="0"/>
        <v>-12362.940000000002</v>
      </c>
      <c r="G38" s="41">
        <f t="shared" si="3"/>
        <v>1637.0599999999977</v>
      </c>
      <c r="H38" s="59">
        <f t="shared" si="4"/>
        <v>104.54738888888888</v>
      </c>
      <c r="I38" s="65">
        <f t="shared" si="1"/>
        <v>-29030.61</v>
      </c>
      <c r="J38" s="61">
        <f t="shared" si="2"/>
        <v>-14000</v>
      </c>
      <c r="K38" s="5"/>
      <c r="L38" s="5"/>
    </row>
    <row r="39" spans="1:12" ht="25.5" customHeight="1">
      <c r="A39" s="19" t="s">
        <v>67</v>
      </c>
      <c r="B39" s="32">
        <v>83600</v>
      </c>
      <c r="C39" s="41">
        <v>0</v>
      </c>
      <c r="D39" s="41">
        <v>0</v>
      </c>
      <c r="E39" s="41">
        <v>0</v>
      </c>
      <c r="F39" s="41">
        <f t="shared" si="0"/>
        <v>-83600</v>
      </c>
      <c r="G39" s="41">
        <f t="shared" si="3"/>
        <v>0</v>
      </c>
      <c r="H39" s="59">
        <f t="shared" si="4"/>
        <v>0</v>
      </c>
      <c r="I39" s="65">
        <f t="shared" si="1"/>
        <v>0</v>
      </c>
      <c r="J39" s="61">
        <f t="shared" si="2"/>
        <v>-83600</v>
      </c>
      <c r="K39" s="5"/>
      <c r="L39" s="5"/>
    </row>
    <row r="40" spans="1:10" ht="25.5" customHeight="1">
      <c r="A40" s="19" t="s">
        <v>26</v>
      </c>
      <c r="B40" s="32">
        <v>56300</v>
      </c>
      <c r="C40" s="41">
        <v>59270.5</v>
      </c>
      <c r="D40" s="41">
        <v>134300</v>
      </c>
      <c r="E40" s="41">
        <v>139341.99</v>
      </c>
      <c r="F40" s="41">
        <f t="shared" si="0"/>
        <v>83041.98999999999</v>
      </c>
      <c r="G40" s="41">
        <f t="shared" si="3"/>
        <v>5041.989999999991</v>
      </c>
      <c r="H40" s="59">
        <f t="shared" si="4"/>
        <v>103.75427401340282</v>
      </c>
      <c r="I40" s="65">
        <f t="shared" si="1"/>
        <v>80071.48999999999</v>
      </c>
      <c r="J40" s="61">
        <f t="shared" si="2"/>
        <v>78000</v>
      </c>
    </row>
    <row r="41" spans="1:10" ht="25.5" customHeight="1">
      <c r="A41" s="17" t="s">
        <v>27</v>
      </c>
      <c r="B41" s="31">
        <v>60407100</v>
      </c>
      <c r="C41" s="41">
        <v>53653681.12</v>
      </c>
      <c r="D41" s="41">
        <v>58439100</v>
      </c>
      <c r="E41" s="41">
        <v>60480168.42</v>
      </c>
      <c r="F41" s="41">
        <f t="shared" si="0"/>
        <v>73068.42000000179</v>
      </c>
      <c r="G41" s="41">
        <f t="shared" si="3"/>
        <v>2041068.4200000018</v>
      </c>
      <c r="H41" s="59">
        <f t="shared" si="4"/>
        <v>103.49264177579738</v>
      </c>
      <c r="I41" s="65">
        <f t="shared" si="1"/>
        <v>6826487.3000000045</v>
      </c>
      <c r="J41" s="61">
        <f t="shared" si="2"/>
        <v>-1968000</v>
      </c>
    </row>
    <row r="42" spans="1:10" ht="30" customHeight="1">
      <c r="A42" s="11" t="s">
        <v>70</v>
      </c>
      <c r="B42" s="35">
        <f>B10+B11+B12+B13+B14+B15+B16+B17+B18+B19+B20+B21+B22+B23+B24+B25+B26+B27+B28+B29+B30+B31+B32+B33+B34</f>
        <v>555695500</v>
      </c>
      <c r="C42" s="35">
        <f>C10+C11+C12+C13+C14+C15+C16+C17+C18+C19+C20+C21+C22+C23+C24+C25+C26+C27+C28+C29+C30+C31+C32+C33+C34</f>
        <v>586625377.21</v>
      </c>
      <c r="D42" s="35">
        <f>D10+D11+D12+D13+D14+D15+D16+D17+D18+D19+D20+D21+D22+D23+D24+D25+D26+D27+D28+D29+D30+D31+D32+D33+D34</f>
        <v>586647285.47</v>
      </c>
      <c r="E42" s="35">
        <f>E10+E11+E12+E13+E14+E15+E16+E17+E18+E19+E20+E21+E22+E23+E24+E25+E26+E27+E28+E29+E30+E31+E32+E33+E34</f>
        <v>610826233.1800001</v>
      </c>
      <c r="F42" s="42">
        <f t="shared" si="0"/>
        <v>55130733.18000007</v>
      </c>
      <c r="G42" s="42">
        <f t="shared" si="3"/>
        <v>24178947.71000004</v>
      </c>
      <c r="H42" s="62">
        <f t="shared" si="4"/>
        <v>104.12154770146576</v>
      </c>
      <c r="I42" s="63">
        <f t="shared" si="1"/>
        <v>24200855.97000003</v>
      </c>
      <c r="J42" s="64">
        <f t="shared" si="2"/>
        <v>30951785.47000003</v>
      </c>
    </row>
    <row r="43" spans="1:10" ht="30" customHeight="1">
      <c r="A43" s="16" t="s">
        <v>53</v>
      </c>
      <c r="B43" s="35">
        <f>B44+B50+B51+B45</f>
        <v>0</v>
      </c>
      <c r="C43" s="35">
        <f>C44+C50+C51+C45</f>
        <v>125339365.82</v>
      </c>
      <c r="D43" s="35">
        <f>D44+D50+D51+D45</f>
        <v>115239305.32</v>
      </c>
      <c r="E43" s="35">
        <f>E44+E50+E51+E45</f>
        <v>111966091.97</v>
      </c>
      <c r="F43" s="35">
        <f>F44+F50+F51+F45</f>
        <v>111966091.97</v>
      </c>
      <c r="G43" s="42">
        <f t="shared" si="3"/>
        <v>-3273213.349999994</v>
      </c>
      <c r="H43" s="62">
        <f t="shared" si="4"/>
        <v>97.15963807581898</v>
      </c>
      <c r="I43" s="63">
        <f t="shared" si="1"/>
        <v>-13373273.849999994</v>
      </c>
      <c r="J43" s="64">
        <f t="shared" si="2"/>
        <v>115239305.32</v>
      </c>
    </row>
    <row r="44" spans="1:10" ht="26.25" customHeight="1">
      <c r="A44" s="17" t="s">
        <v>59</v>
      </c>
      <c r="B44" s="31">
        <v>0</v>
      </c>
      <c r="C44" s="41">
        <v>2868000</v>
      </c>
      <c r="D44" s="41">
        <v>0</v>
      </c>
      <c r="E44" s="41">
        <v>0</v>
      </c>
      <c r="F44" s="41">
        <f aca="true" t="shared" si="5" ref="F44:F52">E44-B44</f>
        <v>0</v>
      </c>
      <c r="G44" s="41">
        <f t="shared" si="3"/>
        <v>0</v>
      </c>
      <c r="H44" s="59">
        <f t="shared" si="4"/>
        <v>0</v>
      </c>
      <c r="I44" s="65">
        <f t="shared" si="1"/>
        <v>-2868000</v>
      </c>
      <c r="J44" s="61">
        <f t="shared" si="2"/>
        <v>0</v>
      </c>
    </row>
    <row r="45" spans="1:10" ht="25.5" customHeight="1">
      <c r="A45" s="17" t="s">
        <v>60</v>
      </c>
      <c r="B45" s="31">
        <f>B46+B47+B48+B49</f>
        <v>0</v>
      </c>
      <c r="C45" s="31">
        <f>C46+C47+C48+C49</f>
        <v>117473800</v>
      </c>
      <c r="D45" s="31">
        <f>D46+D47+D48+D49</f>
        <v>109484100</v>
      </c>
      <c r="E45" s="31">
        <f>E46+E47+E48+E49</f>
        <v>109484100</v>
      </c>
      <c r="F45" s="41">
        <f t="shared" si="5"/>
        <v>109484100</v>
      </c>
      <c r="G45" s="41">
        <f t="shared" si="3"/>
        <v>0</v>
      </c>
      <c r="H45" s="59">
        <f t="shared" si="4"/>
        <v>100</v>
      </c>
      <c r="I45" s="65">
        <f t="shared" si="1"/>
        <v>-7989700</v>
      </c>
      <c r="J45" s="61">
        <f t="shared" si="2"/>
        <v>109484100</v>
      </c>
    </row>
    <row r="46" spans="1:10" ht="51" customHeight="1" hidden="1">
      <c r="A46" s="15" t="s">
        <v>64</v>
      </c>
      <c r="B46" s="31">
        <v>0</v>
      </c>
      <c r="C46" s="31">
        <v>0</v>
      </c>
      <c r="D46" s="31">
        <v>0</v>
      </c>
      <c r="E46" s="31">
        <v>0</v>
      </c>
      <c r="F46" s="41">
        <f t="shared" si="5"/>
        <v>0</v>
      </c>
      <c r="G46" s="41">
        <f t="shared" si="3"/>
        <v>0</v>
      </c>
      <c r="H46" s="59">
        <f t="shared" si="4"/>
        <v>0</v>
      </c>
      <c r="I46" s="65">
        <f t="shared" si="1"/>
        <v>0</v>
      </c>
      <c r="J46" s="61">
        <f t="shared" si="2"/>
        <v>0</v>
      </c>
    </row>
    <row r="47" spans="1:10" ht="26.25" customHeight="1" hidden="1">
      <c r="A47" s="17" t="s">
        <v>63</v>
      </c>
      <c r="B47" s="31">
        <v>0</v>
      </c>
      <c r="C47" s="31">
        <v>0</v>
      </c>
      <c r="D47" s="31">
        <v>0</v>
      </c>
      <c r="E47" s="31">
        <v>0</v>
      </c>
      <c r="F47" s="41">
        <f t="shared" si="5"/>
        <v>0</v>
      </c>
      <c r="G47" s="41">
        <f t="shared" si="3"/>
        <v>0</v>
      </c>
      <c r="H47" s="59">
        <f t="shared" si="4"/>
        <v>0</v>
      </c>
      <c r="I47" s="65">
        <f t="shared" si="1"/>
        <v>0</v>
      </c>
      <c r="J47" s="61">
        <f t="shared" si="2"/>
        <v>0</v>
      </c>
    </row>
    <row r="48" spans="1:10" ht="29.25" customHeight="1">
      <c r="A48" s="18" t="s">
        <v>51</v>
      </c>
      <c r="B48" s="36">
        <v>0</v>
      </c>
      <c r="C48" s="41">
        <v>117473800</v>
      </c>
      <c r="D48" s="36">
        <v>109484100</v>
      </c>
      <c r="E48" s="41">
        <v>109484100</v>
      </c>
      <c r="F48" s="41">
        <f t="shared" si="5"/>
        <v>109484100</v>
      </c>
      <c r="G48" s="41">
        <f t="shared" si="3"/>
        <v>0</v>
      </c>
      <c r="H48" s="59">
        <f t="shared" si="4"/>
        <v>100</v>
      </c>
      <c r="I48" s="65">
        <f t="shared" si="1"/>
        <v>-7989700</v>
      </c>
      <c r="J48" s="61">
        <f t="shared" si="2"/>
        <v>109484100</v>
      </c>
    </row>
    <row r="49" spans="1:10" ht="26.25" customHeight="1" hidden="1">
      <c r="A49" s="15" t="s">
        <v>52</v>
      </c>
      <c r="B49" s="34">
        <v>0</v>
      </c>
      <c r="C49" s="41">
        <v>0</v>
      </c>
      <c r="D49" s="34">
        <v>0</v>
      </c>
      <c r="E49" s="41">
        <v>0</v>
      </c>
      <c r="F49" s="41">
        <f t="shared" si="5"/>
        <v>0</v>
      </c>
      <c r="G49" s="41">
        <f t="shared" si="3"/>
        <v>0</v>
      </c>
      <c r="H49" s="59">
        <f t="shared" si="4"/>
        <v>0</v>
      </c>
      <c r="I49" s="65">
        <f t="shared" si="1"/>
        <v>0</v>
      </c>
      <c r="J49" s="61">
        <f t="shared" si="2"/>
        <v>0</v>
      </c>
    </row>
    <row r="50" spans="1:10" ht="30" customHeight="1">
      <c r="A50" s="15" t="s">
        <v>61</v>
      </c>
      <c r="B50" s="34">
        <v>0</v>
      </c>
      <c r="C50" s="31">
        <v>1884850</v>
      </c>
      <c r="D50" s="34">
        <v>0</v>
      </c>
      <c r="E50" s="31">
        <v>0</v>
      </c>
      <c r="F50" s="41">
        <f t="shared" si="5"/>
        <v>0</v>
      </c>
      <c r="G50" s="41">
        <f t="shared" si="3"/>
        <v>0</v>
      </c>
      <c r="H50" s="59">
        <f t="shared" si="4"/>
        <v>0</v>
      </c>
      <c r="I50" s="65">
        <f t="shared" si="1"/>
        <v>-1884850</v>
      </c>
      <c r="J50" s="61">
        <f t="shared" si="2"/>
        <v>0</v>
      </c>
    </row>
    <row r="51" spans="1:10" ht="45" customHeight="1">
      <c r="A51" s="15" t="s">
        <v>58</v>
      </c>
      <c r="B51" s="34">
        <v>0</v>
      </c>
      <c r="C51" s="31">
        <v>3112715.82</v>
      </c>
      <c r="D51" s="31">
        <v>5755205.32</v>
      </c>
      <c r="E51" s="31">
        <v>2481991.97</v>
      </c>
      <c r="F51" s="41">
        <f t="shared" si="5"/>
        <v>2481991.97</v>
      </c>
      <c r="G51" s="41">
        <f t="shared" si="3"/>
        <v>-3273213.35</v>
      </c>
      <c r="H51" s="59">
        <f t="shared" si="4"/>
        <v>43.126036900452405</v>
      </c>
      <c r="I51" s="65">
        <f t="shared" si="1"/>
        <v>-630723.8499999996</v>
      </c>
      <c r="J51" s="61">
        <f t="shared" si="2"/>
        <v>5755205.32</v>
      </c>
    </row>
    <row r="52" spans="1:10" ht="33.75" customHeight="1">
      <c r="A52" s="11" t="s">
        <v>69</v>
      </c>
      <c r="B52" s="35">
        <f>B42+B43</f>
        <v>555695500</v>
      </c>
      <c r="C52" s="35">
        <f>C42+C43</f>
        <v>711964743.03</v>
      </c>
      <c r="D52" s="35">
        <f>D42+D43</f>
        <v>701886590.79</v>
      </c>
      <c r="E52" s="35">
        <f>E42+E43</f>
        <v>722792325.1500001</v>
      </c>
      <c r="F52" s="42">
        <f t="shared" si="5"/>
        <v>167096825.1500001</v>
      </c>
      <c r="G52" s="42">
        <f t="shared" si="3"/>
        <v>20905734.360000134</v>
      </c>
      <c r="H52" s="62">
        <f t="shared" si="4"/>
        <v>102.97850601996399</v>
      </c>
      <c r="I52" s="63">
        <f t="shared" si="1"/>
        <v>10827582.120000124</v>
      </c>
      <c r="J52" s="64">
        <f t="shared" si="2"/>
        <v>146191090.78999996</v>
      </c>
    </row>
    <row r="53" spans="1:10" ht="22.5" customHeight="1">
      <c r="A53" s="11" t="s">
        <v>32</v>
      </c>
      <c r="B53" s="35"/>
      <c r="C53" s="42"/>
      <c r="D53" s="42"/>
      <c r="E53" s="41"/>
      <c r="F53" s="41"/>
      <c r="G53" s="41"/>
      <c r="H53" s="59"/>
      <c r="I53" s="65"/>
      <c r="J53" s="61"/>
    </row>
    <row r="54" spans="1:10" ht="25.5" customHeight="1">
      <c r="A54" s="15" t="s">
        <v>44</v>
      </c>
      <c r="B54" s="34">
        <v>12924000</v>
      </c>
      <c r="C54" s="41">
        <v>12853909.84</v>
      </c>
      <c r="D54" s="41">
        <v>12924000</v>
      </c>
      <c r="E54" s="41">
        <v>53144939.19</v>
      </c>
      <c r="F54" s="41">
        <f aca="true" t="shared" si="6" ref="F54:F66">E54-B54</f>
        <v>40220939.19</v>
      </c>
      <c r="G54" s="41">
        <f t="shared" si="3"/>
        <v>40220939.19</v>
      </c>
      <c r="H54" s="59">
        <f t="shared" si="4"/>
        <v>411.21122864438246</v>
      </c>
      <c r="I54" s="65">
        <f aca="true" t="shared" si="7" ref="I54:I66">E54-C54</f>
        <v>40291029.349999994</v>
      </c>
      <c r="J54" s="61">
        <f aca="true" t="shared" si="8" ref="J54:J66">D54-B54</f>
        <v>0</v>
      </c>
    </row>
    <row r="55" spans="1:10" ht="25.5" customHeight="1">
      <c r="A55" s="15" t="s">
        <v>87</v>
      </c>
      <c r="B55" s="34">
        <v>0</v>
      </c>
      <c r="C55" s="41">
        <v>0</v>
      </c>
      <c r="D55" s="41">
        <v>0</v>
      </c>
      <c r="E55" s="41">
        <v>-0.25</v>
      </c>
      <c r="F55" s="41">
        <f t="shared" si="6"/>
        <v>-0.25</v>
      </c>
      <c r="G55" s="41">
        <f t="shared" si="3"/>
        <v>-0.25</v>
      </c>
      <c r="H55" s="59">
        <f t="shared" si="4"/>
        <v>0</v>
      </c>
      <c r="I55" s="65">
        <f t="shared" si="7"/>
        <v>-0.25</v>
      </c>
      <c r="J55" s="61"/>
    </row>
    <row r="56" spans="1:10" ht="45.75" customHeight="1">
      <c r="A56" s="15" t="s">
        <v>33</v>
      </c>
      <c r="B56" s="34">
        <v>412300</v>
      </c>
      <c r="C56" s="41">
        <v>434713.64</v>
      </c>
      <c r="D56" s="41">
        <v>412300</v>
      </c>
      <c r="E56" s="41">
        <v>483507.13</v>
      </c>
      <c r="F56" s="41">
        <f t="shared" si="6"/>
        <v>71207.13</v>
      </c>
      <c r="G56" s="41">
        <f t="shared" si="3"/>
        <v>71207.13</v>
      </c>
      <c r="H56" s="59">
        <f t="shared" si="4"/>
        <v>117.27070822216832</v>
      </c>
      <c r="I56" s="65">
        <f t="shared" si="7"/>
        <v>48793.48999999999</v>
      </c>
      <c r="J56" s="61">
        <f t="shared" si="8"/>
        <v>0</v>
      </c>
    </row>
    <row r="57" spans="1:10" ht="17.25" customHeight="1" hidden="1">
      <c r="A57" s="15" t="s">
        <v>45</v>
      </c>
      <c r="B57" s="34">
        <v>0</v>
      </c>
      <c r="C57" s="41">
        <v>0</v>
      </c>
      <c r="D57" s="76">
        <v>0</v>
      </c>
      <c r="E57" s="41">
        <v>0</v>
      </c>
      <c r="F57" s="41">
        <f t="shared" si="6"/>
        <v>0</v>
      </c>
      <c r="G57" s="41">
        <f t="shared" si="3"/>
        <v>0</v>
      </c>
      <c r="H57" s="59">
        <f t="shared" si="4"/>
        <v>0</v>
      </c>
      <c r="I57" s="65">
        <f t="shared" si="7"/>
        <v>0</v>
      </c>
      <c r="J57" s="61">
        <f t="shared" si="8"/>
        <v>0</v>
      </c>
    </row>
    <row r="58" spans="1:10" ht="20.25" customHeight="1" hidden="1">
      <c r="A58" s="15" t="s">
        <v>34</v>
      </c>
      <c r="B58" s="34">
        <v>0</v>
      </c>
      <c r="C58" s="41">
        <v>0</v>
      </c>
      <c r="D58" s="76">
        <v>0</v>
      </c>
      <c r="E58" s="41">
        <v>0</v>
      </c>
      <c r="F58" s="41">
        <f t="shared" si="6"/>
        <v>0</v>
      </c>
      <c r="G58" s="41">
        <f t="shared" si="3"/>
        <v>0</v>
      </c>
      <c r="H58" s="59">
        <f t="shared" si="4"/>
        <v>0</v>
      </c>
      <c r="I58" s="65">
        <f t="shared" si="7"/>
        <v>0</v>
      </c>
      <c r="J58" s="61">
        <f t="shared" si="8"/>
        <v>0</v>
      </c>
    </row>
    <row r="59" spans="1:10" ht="27.75" customHeight="1">
      <c r="A59" s="16" t="s">
        <v>15</v>
      </c>
      <c r="B59" s="35">
        <f>B60+B61</f>
        <v>2500000</v>
      </c>
      <c r="C59" s="35">
        <f>C60+C61</f>
        <v>3608015.19</v>
      </c>
      <c r="D59" s="35">
        <f>D60+D61</f>
        <v>2500000</v>
      </c>
      <c r="E59" s="35">
        <f>E60+E61</f>
        <v>4100973.68</v>
      </c>
      <c r="F59" s="42">
        <f t="shared" si="6"/>
        <v>1600973.6800000002</v>
      </c>
      <c r="G59" s="42">
        <f t="shared" si="3"/>
        <v>1600973.6800000002</v>
      </c>
      <c r="H59" s="62">
        <f t="shared" si="4"/>
        <v>164.0389472</v>
      </c>
      <c r="I59" s="63">
        <f t="shared" si="7"/>
        <v>492958.4900000002</v>
      </c>
      <c r="J59" s="64">
        <f t="shared" si="8"/>
        <v>0</v>
      </c>
    </row>
    <row r="60" spans="1:10" ht="26.25" customHeight="1">
      <c r="A60" s="17" t="s">
        <v>47</v>
      </c>
      <c r="B60" s="31">
        <v>1000000</v>
      </c>
      <c r="C60" s="41">
        <v>707230.79</v>
      </c>
      <c r="D60" s="41">
        <v>1000000</v>
      </c>
      <c r="E60" s="41">
        <v>79166.66</v>
      </c>
      <c r="F60" s="41">
        <f t="shared" si="6"/>
        <v>-920833.34</v>
      </c>
      <c r="G60" s="41">
        <f t="shared" si="3"/>
        <v>-920833.34</v>
      </c>
      <c r="H60" s="59">
        <f t="shared" si="4"/>
        <v>7.916666</v>
      </c>
      <c r="I60" s="65">
        <f t="shared" si="7"/>
        <v>-628064.13</v>
      </c>
      <c r="J60" s="61">
        <f t="shared" si="8"/>
        <v>0</v>
      </c>
    </row>
    <row r="61" spans="1:10" ht="26.25" customHeight="1">
      <c r="A61" s="17" t="s">
        <v>46</v>
      </c>
      <c r="B61" s="31">
        <v>1500000</v>
      </c>
      <c r="C61" s="41">
        <v>2900784.4</v>
      </c>
      <c r="D61" s="41">
        <v>1500000</v>
      </c>
      <c r="E61" s="41">
        <v>4021807.02</v>
      </c>
      <c r="F61" s="41">
        <f t="shared" si="6"/>
        <v>2521807.02</v>
      </c>
      <c r="G61" s="41">
        <f t="shared" si="3"/>
        <v>2521807.02</v>
      </c>
      <c r="H61" s="59">
        <f t="shared" si="4"/>
        <v>268.120468</v>
      </c>
      <c r="I61" s="65">
        <f t="shared" si="7"/>
        <v>1121022.62</v>
      </c>
      <c r="J61" s="61">
        <f t="shared" si="8"/>
        <v>0</v>
      </c>
    </row>
    <row r="62" spans="1:10" ht="1.5" customHeight="1" hidden="1">
      <c r="A62" s="17" t="s">
        <v>48</v>
      </c>
      <c r="B62" s="31">
        <v>0</v>
      </c>
      <c r="C62" s="41">
        <v>0</v>
      </c>
      <c r="D62" s="41">
        <v>0</v>
      </c>
      <c r="E62" s="41">
        <v>0</v>
      </c>
      <c r="F62" s="41">
        <f t="shared" si="6"/>
        <v>0</v>
      </c>
      <c r="G62" s="41">
        <f t="shared" si="3"/>
        <v>0</v>
      </c>
      <c r="H62" s="59">
        <f t="shared" si="4"/>
        <v>0</v>
      </c>
      <c r="I62" s="65">
        <f t="shared" si="7"/>
        <v>0</v>
      </c>
      <c r="J62" s="66">
        <f t="shared" si="8"/>
        <v>0</v>
      </c>
    </row>
    <row r="63" spans="1:10" ht="24" customHeight="1">
      <c r="A63" s="17" t="s">
        <v>50</v>
      </c>
      <c r="B63" s="31">
        <v>0</v>
      </c>
      <c r="C63" s="31">
        <v>0</v>
      </c>
      <c r="D63" s="31">
        <v>3645654.79</v>
      </c>
      <c r="E63" s="31">
        <v>2392361.79</v>
      </c>
      <c r="F63" s="41">
        <f t="shared" si="6"/>
        <v>2392361.79</v>
      </c>
      <c r="G63" s="41">
        <f t="shared" si="3"/>
        <v>-1253293</v>
      </c>
      <c r="H63" s="59">
        <f t="shared" si="4"/>
        <v>65.62227988679092</v>
      </c>
      <c r="I63" s="65">
        <f t="shared" si="7"/>
        <v>2392361.79</v>
      </c>
      <c r="J63" s="67">
        <f t="shared" si="8"/>
        <v>3645654.79</v>
      </c>
    </row>
    <row r="64" spans="1:10" ht="42" customHeight="1">
      <c r="A64" s="15" t="s">
        <v>84</v>
      </c>
      <c r="B64" s="31">
        <v>0</v>
      </c>
      <c r="C64" s="31">
        <v>0</v>
      </c>
      <c r="D64" s="31">
        <v>3700000</v>
      </c>
      <c r="E64" s="31">
        <v>3796152.28</v>
      </c>
      <c r="F64" s="41">
        <f t="shared" si="6"/>
        <v>3796152.28</v>
      </c>
      <c r="G64" s="41">
        <f t="shared" si="3"/>
        <v>96152.2799999998</v>
      </c>
      <c r="H64" s="59">
        <f t="shared" si="4"/>
        <v>102.59871027027026</v>
      </c>
      <c r="I64" s="65">
        <f t="shared" si="7"/>
        <v>3796152.28</v>
      </c>
      <c r="J64" s="66">
        <f t="shared" si="8"/>
        <v>3700000</v>
      </c>
    </row>
    <row r="65" spans="1:10" ht="30" customHeight="1">
      <c r="A65" s="11" t="s">
        <v>2</v>
      </c>
      <c r="B65" s="35">
        <f>B54+B55+B56+B57+B58+B59+B62+B63+B64</f>
        <v>15836300</v>
      </c>
      <c r="C65" s="35">
        <f>C54+C55+C56+C57+C58+C59+C62+C63+C64</f>
        <v>16896638.67</v>
      </c>
      <c r="D65" s="35">
        <f>D54+D55+D56+D57+D58+D59+D62+D63+D64</f>
        <v>23181954.79</v>
      </c>
      <c r="E65" s="35">
        <f>E54+E55+E56+E57+E58+E59+E62+E63+E64</f>
        <v>63917933.82</v>
      </c>
      <c r="F65" s="42">
        <f t="shared" si="6"/>
        <v>48081633.82</v>
      </c>
      <c r="G65" s="42">
        <f t="shared" si="3"/>
        <v>40735979.03</v>
      </c>
      <c r="H65" s="62">
        <f t="shared" si="4"/>
        <v>275.72279559259727</v>
      </c>
      <c r="I65" s="63">
        <f t="shared" si="7"/>
        <v>47021295.15</v>
      </c>
      <c r="J65" s="68">
        <f t="shared" si="8"/>
        <v>7345654.789999999</v>
      </c>
    </row>
    <row r="66" spans="1:10" ht="30" customHeight="1" thickBot="1">
      <c r="A66" s="14" t="s">
        <v>1</v>
      </c>
      <c r="B66" s="37">
        <f>B52+B65</f>
        <v>571531800</v>
      </c>
      <c r="C66" s="43">
        <f>C52+C65</f>
        <v>728861381.6999999</v>
      </c>
      <c r="D66" s="43">
        <f>D52+D65</f>
        <v>725068545.5799999</v>
      </c>
      <c r="E66" s="43">
        <f>E52+E65</f>
        <v>786710258.9700001</v>
      </c>
      <c r="F66" s="43">
        <f t="shared" si="6"/>
        <v>215178458.97000015</v>
      </c>
      <c r="G66" s="43">
        <f t="shared" si="3"/>
        <v>61641713.390000224</v>
      </c>
      <c r="H66" s="69">
        <f t="shared" si="4"/>
        <v>108.50150151537625</v>
      </c>
      <c r="I66" s="70">
        <f t="shared" si="7"/>
        <v>57848877.27000022</v>
      </c>
      <c r="J66" s="71">
        <f t="shared" si="8"/>
        <v>153536745.57999992</v>
      </c>
    </row>
    <row r="67" spans="1:12" ht="11.25" customHeight="1">
      <c r="A67" s="6"/>
      <c r="B67" s="6"/>
      <c r="C67" s="6"/>
      <c r="D67" s="7"/>
      <c r="E67" s="6"/>
      <c r="F67" s="6"/>
      <c r="G67" s="7"/>
      <c r="H67" s="7"/>
      <c r="I67" s="7"/>
      <c r="J67" s="6"/>
      <c r="K67" s="6"/>
      <c r="L67" s="6"/>
    </row>
    <row r="68" spans="1:12" ht="24" customHeight="1">
      <c r="A68" s="25" t="s">
        <v>71</v>
      </c>
      <c r="B68" s="25"/>
      <c r="C68" s="25"/>
      <c r="D68" s="25"/>
      <c r="E68" s="25"/>
      <c r="F68" s="25"/>
      <c r="G68" s="77" t="s">
        <v>68</v>
      </c>
      <c r="H68" s="77"/>
      <c r="I68" s="77"/>
      <c r="J68" s="77"/>
      <c r="K68" s="6"/>
      <c r="L68" s="6"/>
    </row>
    <row r="69" ht="16.5" customHeight="1"/>
    <row r="70" ht="22.5" customHeight="1"/>
    <row r="71" ht="16.5" customHeight="1"/>
    <row r="72" ht="27" customHeight="1" hidden="1"/>
    <row r="79" spans="14:15" ht="12.75">
      <c r="N79" s="4"/>
      <c r="O79" s="4"/>
    </row>
  </sheetData>
  <sheetProtection/>
  <mergeCells count="5">
    <mergeCell ref="G68:J68"/>
    <mergeCell ref="A4:A7"/>
    <mergeCell ref="G4:H6"/>
    <mergeCell ref="A1:I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2024-01-09T14:13:36Z</cp:lastPrinted>
  <dcterms:created xsi:type="dcterms:W3CDTF">2001-12-13T10:05:27Z</dcterms:created>
  <dcterms:modified xsi:type="dcterms:W3CDTF">2024-01-23T07:36:58Z</dcterms:modified>
  <cp:category/>
  <cp:version/>
  <cp:contentType/>
  <cp:contentStatus/>
</cp:coreProperties>
</file>