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4895"/>
  </bookViews>
  <sheets>
    <sheet name=" бюдж комісія " sheetId="3" r:id="rId1"/>
  </sheets>
  <definedNames>
    <definedName name="_GoBack" localSheetId="0">' бюдж комісія '!#REF!</definedName>
    <definedName name="_xlnm.Print_Titles" localSheetId="0">' бюдж комісія '!$7:$7</definedName>
    <definedName name="_xlnm.Print_Area" localSheetId="0">' бюдж комісія '!$B$1:$K$82</definedName>
  </definedNames>
  <calcPr calcId="125725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3"/>
  <c r="E58"/>
  <c r="F21"/>
  <c r="E21"/>
  <c r="G81"/>
  <c r="H81"/>
  <c r="I81"/>
  <c r="J81"/>
  <c r="E81"/>
  <c r="F67"/>
  <c r="F80"/>
  <c r="F70"/>
  <c r="E14" l="1"/>
  <c r="F69"/>
  <c r="F66"/>
  <c r="E26"/>
  <c r="F22"/>
  <c r="F23"/>
  <c r="F24"/>
  <c r="F25"/>
  <c r="F20"/>
  <c r="G58"/>
  <c r="H58"/>
  <c r="I58"/>
  <c r="J58"/>
  <c r="D20"/>
  <c r="F49"/>
  <c r="F68"/>
  <c r="F44"/>
  <c r="F43"/>
  <c r="F42"/>
  <c r="F41"/>
  <c r="F40"/>
  <c r="F39"/>
  <c r="F26" l="1"/>
  <c r="F38"/>
  <c r="F37"/>
  <c r="F36"/>
  <c r="F35"/>
  <c r="F34"/>
  <c r="E33"/>
  <c r="E19" s="1"/>
  <c r="F29"/>
  <c r="F30"/>
  <c r="F31"/>
  <c r="F32"/>
  <c r="F28"/>
  <c r="C32"/>
  <c r="C30"/>
  <c r="C28"/>
  <c r="F17"/>
  <c r="F65"/>
  <c r="F81" s="1"/>
  <c r="E15"/>
  <c r="F13"/>
  <c r="F14"/>
  <c r="F12"/>
  <c r="F33" l="1"/>
  <c r="F19" s="1"/>
  <c r="F15"/>
  <c r="K58" l="1"/>
</calcChain>
</file>

<file path=xl/sharedStrings.xml><?xml version="1.0" encoding="utf-8"?>
<sst xmlns="http://schemas.openxmlformats.org/spreadsheetml/2006/main" count="209" uniqueCount="180">
  <si>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</si>
  <si>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</si>
  <si>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</si>
  <si>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</si>
  <si>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</si>
  <si>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</si>
  <si>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</si>
  <si>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</si>
  <si>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>до рішення міської ради VIII скликання</t>
  </si>
  <si>
    <t>Зміни за рахунок  міжбюджених трансфертів</t>
  </si>
  <si>
    <t>РАЗОМ</t>
  </si>
  <si>
    <t xml:space="preserve">  </t>
  </si>
  <si>
    <t xml:space="preserve">    </t>
  </si>
  <si>
    <r>
      <t xml:space="preserve">            </t>
    </r>
    <r>
      <rPr>
        <u/>
        <sz val="36"/>
        <rFont val="Times New Roman"/>
        <family val="1"/>
        <charset val="204"/>
      </rPr>
      <t xml:space="preserve">                         </t>
    </r>
  </si>
  <si>
    <t>Зміни за рахунок міжбюджетних  трансфертів</t>
  </si>
  <si>
    <t>Міський голова                                                                              Олександр КОДОЛА</t>
  </si>
  <si>
    <t>1</t>
  </si>
  <si>
    <t>2</t>
  </si>
  <si>
    <t xml:space="preserve">Пропозиції по внесенню змін до бюджету, включені в рішення, грн. </t>
  </si>
  <si>
    <t>Зміни в межах бюджету</t>
  </si>
  <si>
    <t xml:space="preserve">Пропозиції по внесенню змін до бюджету Ніжинської міської територіальної громади на 2024 рік </t>
  </si>
  <si>
    <r>
      <t xml:space="preserve">КПКВ 0611152       </t>
    </r>
    <r>
      <rPr>
        <sz val="36"/>
        <rFont val="Times New Roman"/>
        <family val="1"/>
        <charset val="204"/>
      </rPr>
      <t xml:space="preserve">КЕКВ 2111                       +1 709 300,00                      КЕКВ  2120                       + 376 100,00 </t>
    </r>
  </si>
  <si>
    <t>Лист Департаменту фінансів  ОДА  від 08.12.2023                              № 07-20/158</t>
  </si>
  <si>
    <t>Лист Дапартаменту фінансів  ОДА  від 12.12.2023                             № 06-14/159</t>
  </si>
  <si>
    <r>
      <t xml:space="preserve">КПКВ 0813050                        </t>
    </r>
    <r>
      <rPr>
        <sz val="36"/>
        <rFont val="Times New Roman"/>
        <family val="1"/>
        <charset val="204"/>
      </rPr>
      <t>КЕКВ 2730</t>
    </r>
  </si>
  <si>
    <r>
      <rPr>
        <b/>
        <sz val="40"/>
        <rFont val="Times New Roman"/>
        <family val="1"/>
        <charset val="204"/>
      </rPr>
      <t>Інша субвенція  з місцевого бюджету</t>
    </r>
    <r>
      <rPr>
        <sz val="40"/>
        <rFont val="Times New Roman"/>
        <family val="1"/>
        <charset val="204"/>
      </rPr>
      <t xml:space="preserve"> на пільгове  медичне  обслуговування осіб, які постраждали внаслідок Чорнобильської катастрофи </t>
    </r>
  </si>
  <si>
    <r>
      <rPr>
        <b/>
        <sz val="40"/>
        <rFont val="Times New Roman"/>
        <family val="1"/>
        <charset val="204"/>
      </rPr>
      <t>Інша субвенція  з місцевого бюджету</t>
    </r>
    <r>
      <rPr>
        <sz val="40"/>
        <rFont val="Times New Roman"/>
        <family val="1"/>
        <charset val="204"/>
      </rPr>
      <t xml:space="preserve"> на  реалізацію спільного  з Всесвітньою продовольчою програмою ООН проекту часткового  забезпечення  витрат для  організації гарячого харчування  учнів 1-4 класів протягом 2023/2024 навчального року </t>
    </r>
  </si>
  <si>
    <t>Додаток 9</t>
  </si>
  <si>
    <r>
      <t xml:space="preserve">КПКВ 1217700                  </t>
    </r>
    <r>
      <rPr>
        <sz val="36"/>
        <rFont val="Times New Roman"/>
        <family val="1"/>
        <charset val="204"/>
      </rPr>
      <t>КЕКВ 3000</t>
    </r>
  </si>
  <si>
    <r>
      <t xml:space="preserve">УЖКГ та Б                     </t>
    </r>
    <r>
      <rPr>
        <sz val="28"/>
        <rFont val="Times New Roman"/>
        <family val="1"/>
        <charset val="204"/>
      </rPr>
      <t xml:space="preserve"> </t>
    </r>
    <r>
      <rPr>
        <b/>
        <i/>
        <sz val="28"/>
        <rFont val="Times New Roman"/>
        <family val="1"/>
        <charset val="204"/>
      </rPr>
      <t>(код трансферту 42030300)</t>
    </r>
    <r>
      <rPr>
        <sz val="28"/>
        <rFont val="Times New Roman"/>
        <family val="1"/>
        <charset val="204"/>
      </rPr>
      <t xml:space="preserve">        </t>
    </r>
    <r>
      <rPr>
        <sz val="40"/>
        <rFont val="Times New Roman"/>
        <family val="1"/>
        <charset val="204"/>
      </rPr>
      <t xml:space="preserve">              </t>
    </r>
  </si>
  <si>
    <t>Разом трансфертів</t>
  </si>
  <si>
    <t>Лист  УСЗН від 10.01.2024 № 01-16/05/175</t>
  </si>
  <si>
    <t>( +-) 300 000</t>
  </si>
  <si>
    <t xml:space="preserve">Вільні залишки  коштів в рамках програми  допомоги  урядів іноземних держав, міжнародних організацій, донорських установ  станом на 01.01.2024 </t>
  </si>
  <si>
    <t>УЖКГ та Б</t>
  </si>
  <si>
    <t>Зміни за рахунок вільних залишків  коштів загального фонду бюджету  станом на 01.01.2024 - 86 631 956,91</t>
  </si>
  <si>
    <r>
      <t xml:space="preserve">КПКВ 1218311                </t>
    </r>
    <r>
      <rPr>
        <sz val="36"/>
        <rFont val="Times New Roman"/>
        <family val="1"/>
        <charset val="204"/>
      </rPr>
      <t>КЕКВ 2000 - вид. споживання</t>
    </r>
  </si>
  <si>
    <t xml:space="preserve">Фінуправління </t>
  </si>
  <si>
    <t>Культура</t>
  </si>
  <si>
    <t>додаткова потреба на заробітну плату та нарахування</t>
  </si>
  <si>
    <r>
      <t xml:space="preserve">КПКВ 1010160                  </t>
    </r>
    <r>
      <rPr>
        <sz val="30"/>
        <rFont val="Times New Roman"/>
        <family val="1"/>
        <charset val="204"/>
      </rPr>
      <t>КЕКВ 2111 + 300 000                       КЕКВ 2120 +66 000</t>
    </r>
  </si>
  <si>
    <r>
      <t xml:space="preserve">КПКВ 1014081                  </t>
    </r>
    <r>
      <rPr>
        <sz val="30"/>
        <rFont val="Times New Roman"/>
        <family val="1"/>
        <charset val="204"/>
      </rPr>
      <t>КЕКВ 2111 + 250 000     КЕКВ 2120 +55 000</t>
    </r>
  </si>
  <si>
    <r>
      <t xml:space="preserve">КПКВ 1014030                         </t>
    </r>
    <r>
      <rPr>
        <sz val="30"/>
        <rFont val="Times New Roman"/>
        <family val="1"/>
        <charset val="204"/>
      </rPr>
      <t>КЕКВ 2111 + 1 400 000                  КЕКВ 2120 +308 000</t>
    </r>
  </si>
  <si>
    <r>
      <t xml:space="preserve">КПКВ 1014040                 </t>
    </r>
    <r>
      <rPr>
        <sz val="30"/>
        <rFont val="Times New Roman"/>
        <family val="1"/>
        <charset val="204"/>
      </rPr>
      <t>КЕКВ 2111 + 1 200 000                     КЕКВ 2120 +264 000</t>
    </r>
  </si>
  <si>
    <r>
      <t xml:space="preserve">КПКВ 1014060              </t>
    </r>
    <r>
      <rPr>
        <sz val="30"/>
        <rFont val="Times New Roman"/>
        <family val="1"/>
        <charset val="204"/>
      </rPr>
      <t>КЕКВ 2111 + 700 000                     КЕКВ 2120 +175 000</t>
    </r>
  </si>
  <si>
    <r>
      <t xml:space="preserve">КПКВ 1011080                          </t>
    </r>
    <r>
      <rPr>
        <sz val="30"/>
        <rFont val="Times New Roman"/>
        <family val="1"/>
        <charset val="204"/>
      </rPr>
      <t>КЕКВ 2111 +5 000 000     КЕКВ 2120 +1 100 000</t>
    </r>
  </si>
  <si>
    <t>Виконком</t>
  </si>
  <si>
    <t>УСЗН</t>
  </si>
  <si>
    <t>Освіта , ЗЗСО</t>
  </si>
  <si>
    <t>Освіта, позашкілля</t>
  </si>
  <si>
    <t>Освіта, ЦПРПП</t>
  </si>
  <si>
    <t>Центр соціальних служб</t>
  </si>
  <si>
    <t>Територіальний центр</t>
  </si>
  <si>
    <t>Молодіжний центр</t>
  </si>
  <si>
    <t xml:space="preserve">КДЮСШ "Спартак" </t>
  </si>
  <si>
    <r>
      <t xml:space="preserve">КПКВ 3710160                           </t>
    </r>
    <r>
      <rPr>
        <sz val="30"/>
        <rFont val="Times New Roman"/>
        <family val="1"/>
        <charset val="204"/>
      </rPr>
      <t>КЕКВ 2111 + 2 300 000                      КЕКВ 2120 + 500 000</t>
    </r>
  </si>
  <si>
    <r>
      <t xml:space="preserve">КПКВ 0812152                       </t>
    </r>
    <r>
      <rPr>
        <sz val="36"/>
        <rFont val="Times New Roman"/>
        <family val="1"/>
        <charset val="204"/>
      </rPr>
      <t xml:space="preserve">КЕКВ 2730                   - 300 000                         </t>
    </r>
    <r>
      <rPr>
        <b/>
        <sz val="36"/>
        <rFont val="Times New Roman"/>
        <family val="1"/>
        <charset val="204"/>
      </rPr>
      <t xml:space="preserve">КПКВ 0212152          </t>
    </r>
    <r>
      <rPr>
        <sz val="36"/>
        <rFont val="Times New Roman"/>
        <family val="1"/>
        <charset val="204"/>
      </rPr>
      <t>КЕКВ 2730                    +300 000</t>
    </r>
    <r>
      <rPr>
        <b/>
        <sz val="36"/>
        <rFont val="Times New Roman"/>
        <family val="1"/>
        <charset val="204"/>
      </rPr>
      <t xml:space="preserve">    </t>
    </r>
  </si>
  <si>
    <r>
      <t xml:space="preserve">КПКВ 1217461        </t>
    </r>
    <r>
      <rPr>
        <sz val="36"/>
        <rFont val="Times New Roman"/>
        <family val="1"/>
        <charset val="204"/>
      </rPr>
      <t>КЕКВ  3132</t>
    </r>
  </si>
  <si>
    <r>
      <t xml:space="preserve">КПКВ 3718710    </t>
    </r>
    <r>
      <rPr>
        <sz val="36"/>
        <rFont val="Times New Roman"/>
        <family val="1"/>
        <charset val="204"/>
      </rPr>
      <t>КЕКВ 9000</t>
    </r>
  </si>
  <si>
    <t xml:space="preserve">Фінансове управління </t>
  </si>
  <si>
    <t>( +-) 320 000</t>
  </si>
  <si>
    <t>Лист УЖКГ та Б від 16.01.2024 № 01-14/31</t>
  </si>
  <si>
    <r>
      <t xml:space="preserve">КПКВ 1218110     </t>
    </r>
    <r>
      <rPr>
        <sz val="36"/>
        <rFont val="Times New Roman"/>
        <family val="1"/>
        <charset val="204"/>
      </rPr>
      <t>КЕКВ 3110</t>
    </r>
  </si>
  <si>
    <t>Освіта, управління</t>
  </si>
  <si>
    <r>
      <t xml:space="preserve">КПКВ 0813160       </t>
    </r>
    <r>
      <rPr>
        <sz val="36"/>
        <rFont val="Times New Roman"/>
        <family val="1"/>
        <charset val="204"/>
      </rPr>
      <t>КЕКВ 2730</t>
    </r>
  </si>
  <si>
    <r>
      <t xml:space="preserve">КПКВ 0813180   </t>
    </r>
    <r>
      <rPr>
        <sz val="36"/>
        <rFont val="Times New Roman"/>
        <family val="1"/>
        <charset val="204"/>
      </rPr>
      <t>КЕКВ 2730</t>
    </r>
  </si>
  <si>
    <t xml:space="preserve">Інші заходи у сфері соціального  захисту  і соціального  забезпечення в межах цільової програми "Турбота" </t>
  </si>
  <si>
    <t>Придбання  захисної фортифікаційної споруди (найпростіше укриття) цивільного захисту для мешканців  мікрорайону  "Овдіївки" для встановлення  за адресою вул. Євлашівська ,73</t>
  </si>
  <si>
    <t xml:space="preserve"> </t>
  </si>
  <si>
    <r>
      <t xml:space="preserve">КПКВ 0210160                           </t>
    </r>
    <r>
      <rPr>
        <sz val="30"/>
        <rFont val="Times New Roman"/>
        <family val="1"/>
        <charset val="204"/>
      </rPr>
      <t>КЕКВ 2111 + 3000000                      КЕКВ 2120 +500000</t>
    </r>
  </si>
  <si>
    <r>
      <t xml:space="preserve">КПКВ 1110160                           </t>
    </r>
    <r>
      <rPr>
        <sz val="30"/>
        <rFont val="Times New Roman"/>
        <family val="1"/>
        <charset val="204"/>
      </rPr>
      <t>КЕКВ 2111 +82000                       КЕКВ 2120 +18000</t>
    </r>
  </si>
  <si>
    <r>
      <t xml:space="preserve">КПКВ 0610160                  </t>
    </r>
    <r>
      <rPr>
        <sz val="30"/>
        <rFont val="Times New Roman"/>
        <family val="1"/>
        <charset val="204"/>
      </rPr>
      <t>КЕКВ 2111 +  444200             КЕКВ 2120 +96300</t>
    </r>
  </si>
  <si>
    <t>КПКВ 3110160                           КЕКВ 2111 + 230000                      КЕКВ 2120 +70000</t>
  </si>
  <si>
    <r>
      <t xml:space="preserve">КПКВ 0611070        </t>
    </r>
    <r>
      <rPr>
        <sz val="30"/>
        <rFont val="Times New Roman"/>
        <family val="1"/>
        <charset val="204"/>
      </rPr>
      <t>КЕКВ 2111 + 1800000              КЕКВ 2120 +400000</t>
    </r>
  </si>
  <si>
    <r>
      <t xml:space="preserve">КПКВ 0611141          </t>
    </r>
    <r>
      <rPr>
        <sz val="30"/>
        <rFont val="Times New Roman"/>
        <family val="1"/>
        <charset val="204"/>
      </rPr>
      <t>КЕКВ 2111 + 2334800              КЕКВ 2120 +513800</t>
    </r>
  </si>
  <si>
    <r>
      <t xml:space="preserve">КПКВ 0611151                  </t>
    </r>
    <r>
      <rPr>
        <sz val="30"/>
        <rFont val="Times New Roman"/>
        <family val="1"/>
        <charset val="204"/>
      </rPr>
      <t>КЕКВ 2111 + 14600              КЕКВ 2120 +6500</t>
    </r>
  </si>
  <si>
    <r>
      <t xml:space="preserve">КПКВ 0611160                </t>
    </r>
    <r>
      <rPr>
        <sz val="30"/>
        <rFont val="Times New Roman"/>
        <family val="1"/>
        <charset val="204"/>
      </rPr>
      <t>КЕКВ 2111 +  155000             КЕКВ 2120 +35000</t>
    </r>
  </si>
  <si>
    <r>
      <t xml:space="preserve">КПКВ 0813121                         </t>
    </r>
    <r>
      <rPr>
        <sz val="30"/>
        <rFont val="Times New Roman"/>
        <family val="1"/>
        <charset val="204"/>
      </rPr>
      <t xml:space="preserve"> КЕКВ 2111 +  369000                              КЕКВ 2120 +81000</t>
    </r>
  </si>
  <si>
    <r>
      <t xml:space="preserve">КПКВ 0813104                           </t>
    </r>
    <r>
      <rPr>
        <sz val="30"/>
        <rFont val="Times New Roman"/>
        <family val="1"/>
        <charset val="204"/>
      </rPr>
      <t xml:space="preserve">КЕКВ 2111 +  2000000                      КЕКВ 2120 + 500000 </t>
    </r>
  </si>
  <si>
    <r>
      <t xml:space="preserve">КПКВ 1115031                         </t>
    </r>
    <r>
      <rPr>
        <sz val="30"/>
        <rFont val="Times New Roman"/>
        <family val="1"/>
        <charset val="204"/>
      </rPr>
      <t>КЕКВ 2111 + 2050000                                                                  КЕКВ 2120 + 450000</t>
    </r>
  </si>
  <si>
    <r>
      <t xml:space="preserve">КПКВ 1115061                           </t>
    </r>
    <r>
      <rPr>
        <sz val="30"/>
        <rFont val="Times New Roman"/>
        <family val="1"/>
        <charset val="204"/>
      </rPr>
      <t xml:space="preserve">КЕКВ 2111+ 205000                          КЕКВ 2120 +45000        </t>
    </r>
    <r>
      <rPr>
        <b/>
        <sz val="30"/>
        <rFont val="Times New Roman"/>
        <family val="1"/>
        <charset val="204"/>
      </rPr>
      <t xml:space="preserve">       </t>
    </r>
  </si>
  <si>
    <r>
      <t xml:space="preserve">КПКВ 1115032                           </t>
    </r>
    <r>
      <rPr>
        <sz val="30"/>
        <rFont val="Times New Roman"/>
        <family val="1"/>
        <charset val="204"/>
      </rPr>
      <t>КЕКВ 2610</t>
    </r>
  </si>
  <si>
    <t>4</t>
  </si>
  <si>
    <r>
      <t xml:space="preserve">Надання соціальних  гарантій фізичним  особам, які надають соціальні послуги  громадянам похилого віку, дітям з інвалідністю, хворим, які не здатні до самообслуговування і потребують сторонньої допомоги"  </t>
    </r>
    <r>
      <rPr>
        <i/>
        <sz val="40"/>
        <rFont val="Times New Roman"/>
        <family val="1"/>
        <charset val="204"/>
      </rPr>
      <t xml:space="preserve"> (травень - жовтень)</t>
    </r>
  </si>
  <si>
    <t>Всього  розподілено вільні залишки загального фонду</t>
  </si>
  <si>
    <r>
      <rPr>
        <b/>
        <sz val="36"/>
        <rFont val="Times New Roman"/>
        <family val="1"/>
        <charset val="204"/>
      </rPr>
      <t>КПКВ 1216030</t>
    </r>
    <r>
      <rPr>
        <sz val="36"/>
        <rFont val="Times New Roman"/>
        <family val="1"/>
        <charset val="204"/>
      </rPr>
      <t xml:space="preserve">   КЕКВ 2240                       - 320 000                      </t>
    </r>
    <r>
      <rPr>
        <b/>
        <sz val="36"/>
        <rFont val="Times New Roman"/>
        <family val="1"/>
        <charset val="204"/>
      </rPr>
      <t xml:space="preserve">КПКВ 1217330 </t>
    </r>
    <r>
      <rPr>
        <sz val="36"/>
        <rFont val="Times New Roman"/>
        <family val="1"/>
        <charset val="204"/>
      </rPr>
      <t xml:space="preserve">    КЕКВ3122                     + 320 000         </t>
    </r>
  </si>
  <si>
    <t>Лист В/ч А 3160 від 23.01.2024 № 521</t>
  </si>
  <si>
    <r>
      <rPr>
        <b/>
        <sz val="40"/>
        <rFont val="Times New Roman"/>
        <family val="1"/>
        <charset val="204"/>
      </rPr>
      <t xml:space="preserve"> Субвенція з місцевого бюджету  </t>
    </r>
    <r>
      <rPr>
        <sz val="40"/>
        <rFont val="Times New Roman"/>
        <family val="1"/>
        <charset val="204"/>
      </rPr>
      <t>на здійснення  переданих видатків у сфері  освіти  за рахунок  коштів освітньої субвенції на 2024 рік (на оплату  праці  педагогічних  працівників ІРЦ)</t>
    </r>
  </si>
  <si>
    <t>Реалізація програм допомоги і грантів Європейського Союзу, урядів іноземних  держав, міжнародних  організацій, донорських установ  (будівництво  мережевої сонячної електростанції для власного  споживання електричної енергії  КП "НУВКГ")</t>
  </si>
  <si>
    <t xml:space="preserve">Кошти на виплату заробітної плати  з нарахуваннями  (по жовтень - листопад 2024 р. включно )  </t>
  </si>
  <si>
    <t xml:space="preserve">Бюджетні установи та комунальні заклади, в  тому числі: </t>
  </si>
  <si>
    <t>Освіта, бухгалтерія, господ. група</t>
  </si>
  <si>
    <t>Освіта, ІРЦ</t>
  </si>
  <si>
    <r>
      <t xml:space="preserve">КПКВ 0810160                           </t>
    </r>
    <r>
      <rPr>
        <sz val="30"/>
        <rFont val="Times New Roman"/>
        <family val="1"/>
        <charset val="204"/>
      </rPr>
      <t>КЕКВ 2111 + 2000000,                           КЕКВ 2120 + 440000</t>
    </r>
  </si>
  <si>
    <t>Відділ фізкультури та спорту</t>
  </si>
  <si>
    <t>Управління комун.майна та земел. відносин</t>
  </si>
  <si>
    <t>ДЮСШ</t>
  </si>
  <si>
    <t xml:space="preserve">МЦ "Спорт для всіх" </t>
  </si>
  <si>
    <r>
      <t>Надання  пільг окремим категоріям громадян  з оплати  послуг зв’язку</t>
    </r>
    <r>
      <rPr>
        <i/>
        <sz val="40"/>
        <rFont val="Times New Roman"/>
        <family val="1"/>
        <charset val="204"/>
      </rPr>
      <t xml:space="preserve"> (квітень - грудень)</t>
    </r>
  </si>
  <si>
    <r>
      <t xml:space="preserve">Компенсаційні виплати  на пільговий проїзд  автомобільним транспортом окремим категоріям громадян </t>
    </r>
    <r>
      <rPr>
        <i/>
        <sz val="40"/>
        <rFont val="Times New Roman"/>
        <family val="1"/>
        <charset val="204"/>
      </rPr>
      <t>(квітень - жовтень)</t>
    </r>
  </si>
  <si>
    <r>
      <t>Надання пільг населенню (крім ветеранів війни і праці, військової служби, органів внутрішніх справ та громадян, які  постраждали внаслідок Чорнобильської  катастрофи) на оплату ЖКП</t>
    </r>
    <r>
      <rPr>
        <i/>
        <sz val="40"/>
        <rFont val="Times New Roman"/>
        <family val="1"/>
        <charset val="204"/>
      </rPr>
      <t xml:space="preserve"> (квітень - жовтень)</t>
    </r>
  </si>
  <si>
    <t>Лист управління поліції від 29.01.24 № 2172/124/45-2024</t>
  </si>
  <si>
    <t>Зміна головного розпорядника по програмі у сфері охорони здоров’я (зубопротезування та лікування окремих категорій населення) з УСЗН на Виконавчий комітет</t>
  </si>
  <si>
    <t>Перерозподіл кошторисних призначень з придбання медичного обладнання на співфінансування  проекту  встановлення  сонячної електростанції на даху  КНП "Ніжинський пологовий будинок"</t>
  </si>
  <si>
    <t>(+,-) 406 000</t>
  </si>
  <si>
    <r>
      <t xml:space="preserve">КПКВ 0217640                </t>
    </r>
    <r>
      <rPr>
        <sz val="36"/>
        <rFont val="Times New Roman"/>
        <family val="1"/>
        <charset val="204"/>
      </rPr>
      <t xml:space="preserve">КЕКВ 3210 (3132) + 406000, </t>
    </r>
    <r>
      <rPr>
        <b/>
        <sz val="36"/>
        <rFont val="Times New Roman"/>
        <family val="1"/>
        <charset val="204"/>
      </rPr>
      <t xml:space="preserve">КПКВ 0212030 </t>
    </r>
    <r>
      <rPr>
        <sz val="36"/>
        <rFont val="Times New Roman"/>
        <family val="1"/>
        <charset val="204"/>
      </rPr>
      <t>КЕКВ 3210 (3110) - 406000</t>
    </r>
  </si>
  <si>
    <r>
      <rPr>
        <b/>
        <sz val="36"/>
        <rFont val="Times New Roman"/>
        <family val="1"/>
        <charset val="204"/>
      </rPr>
      <t xml:space="preserve">КПКВ 0210180     КЕКВ  3110                   + 760400    </t>
    </r>
    <r>
      <rPr>
        <sz val="36"/>
        <color rgb="FFFF0000"/>
        <rFont val="Times New Roman"/>
        <family val="1"/>
        <charset val="204"/>
      </rPr>
      <t xml:space="preserve">          </t>
    </r>
  </si>
  <si>
    <t>Зменшення резервного фонду</t>
  </si>
  <si>
    <t xml:space="preserve">Перерозподіл кошторисних призначень з благоустрою (встановлення  бар’єрних огороджень) на співфінансування проекту  "Безпечна громада на 2023-2027" - 320 000 (Будівництво  мережі відеоспостереження в громадських місцях, в т.ч. ПКД) </t>
  </si>
  <si>
    <r>
      <t xml:space="preserve">Вільні залишки для цільового фінансування  видів діяльності, що  належать до </t>
    </r>
    <r>
      <rPr>
        <b/>
        <sz val="36"/>
        <rFont val="Times New Roman"/>
        <family val="1"/>
        <charset val="204"/>
      </rPr>
      <t xml:space="preserve">природоохоронних  заходів </t>
    </r>
  </si>
  <si>
    <r>
      <t xml:space="preserve">Вільні залишки для використання коштів  на будівництво, реконструкцію, </t>
    </r>
    <r>
      <rPr>
        <b/>
        <sz val="36"/>
        <rFont val="Times New Roman"/>
        <family val="1"/>
        <charset val="204"/>
      </rPr>
      <t>ремонт та утримання вулиць і доріг</t>
    </r>
  </si>
  <si>
    <t>Лист УСЗН від 15.01.2024 № 01-16/05/247                          (соціальні послуги)</t>
  </si>
  <si>
    <t xml:space="preserve"> Службова відділу з питань НС, ЦЗН, ОМР від 26.01.24 № 07-5</t>
  </si>
  <si>
    <t xml:space="preserve">Комплексна програма заходів та робіт з територіальної оборони НМТГ на 2024 рік (матеріально-технічне забезпечення потреб підрозділів ЗСУ, територіальної оборони, ДФТГ) </t>
  </si>
  <si>
    <r>
      <t xml:space="preserve">КПКВ 0218240 </t>
    </r>
    <r>
      <rPr>
        <sz val="36"/>
        <rFont val="Times New Roman"/>
        <family val="1"/>
        <charset val="204"/>
      </rPr>
      <t>КЕКВ 3110</t>
    </r>
  </si>
  <si>
    <t>Програма розвитку цивільного захисту НМТГ на 2024 рік (проведення поточних ремонтів та технічного обслуговування захисних споруд ЦЗ, обладнання та забезпечення системами підтримки життдіяльності)</t>
  </si>
  <si>
    <r>
      <t>КПКВ 1218110</t>
    </r>
    <r>
      <rPr>
        <sz val="36"/>
        <rFont val="Times New Roman"/>
        <family val="1"/>
        <charset val="204"/>
      </rPr>
      <t xml:space="preserve"> КЕКВ 2240</t>
    </r>
  </si>
  <si>
    <t>Перерозподіл кошторисних призначень в межах Комплексної програми заходів та робіт з територіальної оборони НМТГ на 2024 рік з поточних видатків на капітальні</t>
  </si>
  <si>
    <t>(+,-) 1 400 000</t>
  </si>
  <si>
    <r>
      <t xml:space="preserve">КПКВ 0218240 </t>
    </r>
    <r>
      <rPr>
        <sz val="36"/>
        <rFont val="Times New Roman"/>
        <family val="1"/>
        <charset val="204"/>
      </rPr>
      <t>КЕКВ 2210-1400000, КЕКВ 3110+1400000</t>
    </r>
  </si>
  <si>
    <t>Програма профілактики правопорушень "Правопорядок" на 2024 рік (ПММ - 1000000 грн., автомобіль - 800000 грн.)</t>
  </si>
  <si>
    <t>Лист КНП "ЦМЛ ім.М.Галицького" від 29.01.24 № 01-11/207</t>
  </si>
  <si>
    <t>Закупівля обладнання для реабілітаційного відділення</t>
  </si>
  <si>
    <t>Лист 4 державного пожежно-рятувального загону ГУ ДСНС України в Чернігівській області від 31.01.24 № 70481-88/70 48 00/1</t>
  </si>
  <si>
    <t xml:space="preserve">Листи ДФ ОДА від 11.12.2023 № 07-20/161, від 12.01.24 № 07-20/9, від 01.02.24 № 07-20/23, Розпор. ОВА від 31.01.24 № 50 </t>
  </si>
  <si>
    <t>Субвенція з місцевого бюджету державному бюджету на виконання програм соціально - економічного розвитку регіонів  для  4 ДПРЗ  ГУ ДСНС на покращення матеріальної бази та забезпечення високого рівня боєздатності підрозділу</t>
  </si>
  <si>
    <r>
      <rPr>
        <b/>
        <sz val="34"/>
        <rFont val="Times New Roman"/>
        <family val="1"/>
        <charset val="204"/>
      </rPr>
      <t xml:space="preserve">КПКВ 3719800  </t>
    </r>
    <r>
      <rPr>
        <sz val="34"/>
        <rFont val="Times New Roman"/>
        <family val="1"/>
        <charset val="204"/>
      </rPr>
      <t xml:space="preserve">         КЕКВ 2620</t>
    </r>
  </si>
  <si>
    <t>Лист пологового  будинку від 26.01.24 № 1-02/57</t>
  </si>
  <si>
    <t>Лист УЖКГ та Б від 31.01.24 № 01-14/31-1</t>
  </si>
  <si>
    <t xml:space="preserve">Перерозподіл кошторисних призначень з поточного ремонту малих архітектурних форм на будівництво ЛЕП по вул.Арвата, Афганців, П.Морозова із встановленням КТП в м. Ніжин Чернігівської обл., в т.ч. ПВР  </t>
  </si>
  <si>
    <t>(+,-) 14 000</t>
  </si>
  <si>
    <r>
      <rPr>
        <b/>
        <sz val="36"/>
        <rFont val="Times New Roman"/>
        <family val="1"/>
        <charset val="204"/>
      </rPr>
      <t xml:space="preserve">КПКВ 1216030 </t>
    </r>
    <r>
      <rPr>
        <sz val="36"/>
        <rFont val="Times New Roman"/>
        <family val="1"/>
        <charset val="204"/>
      </rPr>
      <t xml:space="preserve">КЕКВ 2240-14000, </t>
    </r>
    <r>
      <rPr>
        <b/>
        <sz val="36"/>
        <rFont val="Times New Roman"/>
        <family val="1"/>
        <charset val="204"/>
      </rPr>
      <t>КПКВ 1217330</t>
    </r>
    <r>
      <rPr>
        <sz val="36"/>
        <rFont val="Times New Roman"/>
        <family val="1"/>
        <charset val="204"/>
      </rPr>
      <t xml:space="preserve"> КЕКВ 3122+14000</t>
    </r>
  </si>
  <si>
    <t>Листи відділу міжнародних зв’язків та інвестиційної діяльності від 11.01.2024, від 22.01.24 № 01.1-24/116, лист  УЖКГ та Б від 16.01.20254 № 01-14/31</t>
  </si>
  <si>
    <t>Листи відділу міжнародних зв’язків та інвестиційної діяльності від 11.01.2024, від 22.01.24 № 01.1-24/116</t>
  </si>
  <si>
    <t>Лист управління освіти від 02.02.24 № 01-08/181</t>
  </si>
  <si>
    <t>Закупівля матеріалів для СЮТ</t>
  </si>
  <si>
    <r>
      <rPr>
        <b/>
        <sz val="36"/>
        <rFont val="Times New Roman"/>
        <family val="1"/>
        <charset val="204"/>
      </rPr>
      <t>КПКВ 0611070</t>
    </r>
    <r>
      <rPr>
        <sz val="36"/>
        <rFont val="Times New Roman"/>
        <family val="1"/>
        <charset val="204"/>
      </rPr>
      <t xml:space="preserve"> КЕКВ 2210</t>
    </r>
  </si>
  <si>
    <t>Лист УКМ та ЗВ від 02.02.24 № 120</t>
  </si>
  <si>
    <t>КПКВ 3110160</t>
  </si>
  <si>
    <t>Лист УКМ та ЗВ від 15.01.24 № 42</t>
  </si>
  <si>
    <t>Міська програма реалізації повноважень міської ради в галузі земельних відносин на 2024 рік. Додатково на здійснення заходів із землеустрою - 100000 грн., проведення експертної грошової оцінки земельної ділянки чи права на неї - 20000 грн.</t>
  </si>
  <si>
    <t>Лист УКМ та ЗВ від 15.01.24 № 44</t>
  </si>
  <si>
    <t>Програма з управління комунальним майном Ніжинської територіальної громади на 2024 рік. Додатково на виготовлення технічних паспортів</t>
  </si>
  <si>
    <r>
      <rPr>
        <b/>
        <sz val="36"/>
        <rFont val="Times New Roman"/>
        <family val="1"/>
        <charset val="204"/>
      </rPr>
      <t>КПКВ 3110180</t>
    </r>
    <r>
      <rPr>
        <sz val="36"/>
        <rFont val="Times New Roman"/>
        <family val="1"/>
        <charset val="204"/>
      </rPr>
      <t xml:space="preserve"> КЕКВ 2240+50000</t>
    </r>
  </si>
  <si>
    <t>Лист Ніжинської районної ради від 25.01.24 № 05-16/17</t>
  </si>
  <si>
    <t xml:space="preserve">Інші субвенції з місцевого бюджету. Субвенція обласному бюджету для КП "ліки Чернігівщини" на відшкодування вартості комунальних послуг та сплату орендної плати  </t>
  </si>
  <si>
    <t>Лист КДЮСШ від 30.01.24 № 20</t>
  </si>
  <si>
    <t xml:space="preserve">Закупівля килима з художньої гімнастики </t>
  </si>
  <si>
    <t>Разом</t>
  </si>
  <si>
    <r>
      <t xml:space="preserve">КПКВ 0611021         </t>
    </r>
    <r>
      <rPr>
        <sz val="36"/>
        <rFont val="Times New Roman"/>
        <family val="1"/>
        <charset val="204"/>
      </rPr>
      <t>КЕКВ 2230 (спеціальний фонд, видатки споживання)</t>
    </r>
  </si>
  <si>
    <t>Субвенція з місцевого бюджету  державному бюджету на виконання програм соціально – економічного розвитку регіонів  для військової частини А 3160  на виконання завдань за призначенням згідно Програми матеріально-технічного забезпечення військових частин для виконання  оборонних заходів на 2024 рік</t>
  </si>
  <si>
    <r>
      <t xml:space="preserve">КПКВ 0213133               </t>
    </r>
    <r>
      <rPr>
        <sz val="30"/>
        <rFont val="Times New Roman"/>
        <family val="1"/>
        <charset val="204"/>
      </rPr>
      <t xml:space="preserve">КЕКВ 2610 </t>
    </r>
  </si>
  <si>
    <t>Лист КП "Ліки Чернігівщини" від 05.02.24 № 35</t>
  </si>
  <si>
    <r>
      <rPr>
        <b/>
        <sz val="36"/>
        <rFont val="Times New Roman"/>
        <family val="1"/>
        <charset val="204"/>
      </rPr>
      <t xml:space="preserve">КПКВ 3719770 </t>
    </r>
    <r>
      <rPr>
        <sz val="36"/>
        <rFont val="Times New Roman"/>
        <family val="1"/>
        <charset val="204"/>
      </rPr>
      <t>КЕКВ 2620</t>
    </r>
  </si>
  <si>
    <r>
      <rPr>
        <b/>
        <sz val="36"/>
        <rFont val="Times New Roman"/>
        <family val="1"/>
        <charset val="204"/>
      </rPr>
      <t xml:space="preserve">КПКВ 3117130 </t>
    </r>
    <r>
      <rPr>
        <sz val="36"/>
        <rFont val="Times New Roman"/>
        <family val="1"/>
        <charset val="204"/>
      </rPr>
      <t xml:space="preserve">КЕКВ 2240+100000, </t>
    </r>
    <r>
      <rPr>
        <b/>
        <sz val="36"/>
        <rFont val="Times New Roman"/>
        <family val="1"/>
        <charset val="204"/>
      </rPr>
      <t>КПКВ 3117650</t>
    </r>
    <r>
      <rPr>
        <sz val="36"/>
        <rFont val="Times New Roman"/>
        <family val="1"/>
        <charset val="204"/>
      </rPr>
      <t xml:space="preserve"> КЕКВ 2281+20000</t>
    </r>
  </si>
  <si>
    <t>КПКВ 1115031 КЕКВ 3110</t>
  </si>
  <si>
    <r>
      <t xml:space="preserve">КПКВ 0212010 </t>
    </r>
    <r>
      <rPr>
        <sz val="36"/>
        <rFont val="Times New Roman"/>
        <family val="1"/>
        <charset val="204"/>
      </rPr>
      <t>КЕКВ 3210</t>
    </r>
  </si>
  <si>
    <r>
      <t xml:space="preserve">КПКВ 0813242 </t>
    </r>
    <r>
      <rPr>
        <sz val="36"/>
        <rFont val="Times New Roman"/>
        <family val="1"/>
        <charset val="204"/>
      </rPr>
      <t xml:space="preserve">  КЕКВ 2730</t>
    </r>
    <r>
      <rPr>
        <b/>
        <sz val="36"/>
        <rFont val="Times New Roman"/>
        <family val="1"/>
        <charset val="204"/>
      </rPr>
      <t xml:space="preserve"> </t>
    </r>
  </si>
  <si>
    <r>
      <t xml:space="preserve">КПКВ 0813033   </t>
    </r>
    <r>
      <rPr>
        <sz val="36"/>
        <rFont val="Times New Roman"/>
        <family val="1"/>
        <charset val="204"/>
      </rPr>
      <t>КЕКВ 2730</t>
    </r>
  </si>
  <si>
    <r>
      <t xml:space="preserve">КПКВ 0813032   </t>
    </r>
    <r>
      <rPr>
        <sz val="36"/>
        <rFont val="Times New Roman"/>
        <family val="1"/>
        <charset val="204"/>
      </rPr>
      <t>КЕКВ 2730</t>
    </r>
  </si>
  <si>
    <r>
      <t xml:space="preserve">КПКВ 3719800           </t>
    </r>
    <r>
      <rPr>
        <sz val="36"/>
        <rFont val="Times New Roman"/>
        <family val="1"/>
        <charset val="204"/>
      </rPr>
      <t>КЕКВ 3220 (загальний фонд, видатки розвитку)</t>
    </r>
  </si>
  <si>
    <t xml:space="preserve"> Службова відділу з питань НС, ЦЗН, ОМР від 25.01.24 № 07-4, Лист КТВП "Школяр" від 26.01.2024 </t>
  </si>
  <si>
    <r>
      <t xml:space="preserve">КПКВ 0611021              </t>
    </r>
    <r>
      <rPr>
        <sz val="30"/>
        <rFont val="Times New Roman"/>
        <family val="1"/>
        <charset val="204"/>
      </rPr>
      <t>КЕКВ 2111+ 14871000             КЕКВ 2120 +3219917,64</t>
    </r>
  </si>
  <si>
    <t>Поточні видатки для реалізації заходів інформатизації</t>
  </si>
  <si>
    <t xml:space="preserve">Інші субвенції з місцевого бюджету. Субвенція Ніжинському районному бюджету для Ніжинської районної ради на оплату спожитої електроенергії по будівлі за адресою м. Ніжин, площа Івана Франка,1 </t>
  </si>
  <si>
    <r>
      <rPr>
        <b/>
        <sz val="36"/>
        <rFont val="Times New Roman"/>
        <family val="1"/>
        <charset val="204"/>
      </rPr>
      <t>КПКВ 3117520</t>
    </r>
    <r>
      <rPr>
        <sz val="36"/>
        <rFont val="Times New Roman"/>
        <family val="1"/>
        <charset val="204"/>
      </rPr>
      <t xml:space="preserve"> КЕКВ 2210+37000, КЕКВ 2240+55000</t>
    </r>
  </si>
  <si>
    <t>Лист відділу з питань фізкультури та спорту від 05.02.24 № 02-25/16</t>
  </si>
  <si>
    <t>Разом по галузі "Освіта"</t>
  </si>
  <si>
    <t>Разом по галузі "Культура"</t>
  </si>
  <si>
    <r>
      <t xml:space="preserve">Зміни за рахунок вільних залишків  коштів </t>
    </r>
    <r>
      <rPr>
        <b/>
        <sz val="40"/>
        <rFont val="Times New Roman"/>
        <family val="1"/>
        <charset val="204"/>
      </rPr>
      <t xml:space="preserve"> бюджету розвитку </t>
    </r>
    <r>
      <rPr>
        <b/>
        <sz val="36"/>
        <rFont val="Times New Roman"/>
        <family val="1"/>
        <charset val="204"/>
      </rPr>
      <t xml:space="preserve">(спеціальний фонд)  - </t>
    </r>
    <r>
      <rPr>
        <b/>
        <sz val="48"/>
        <rFont val="Times New Roman"/>
        <family val="1"/>
        <charset val="204"/>
      </rPr>
      <t>6 130 910,73</t>
    </r>
  </si>
  <si>
    <t>Зміни за рахунок вільних залишків  коштів спеціального фонду бюджету  станом на 01.01.2024</t>
  </si>
  <si>
    <t>Фінансування участі спортсменів з футболу у кубку Чернігівської області з футзалу серед чоловічих команд</t>
  </si>
  <si>
    <r>
      <rPr>
        <b/>
        <sz val="34"/>
        <rFont val="Times New Roman"/>
        <family val="1"/>
        <charset val="204"/>
      </rPr>
      <t>КПКВ 1115012</t>
    </r>
    <r>
      <rPr>
        <sz val="34"/>
        <rFont val="Times New Roman"/>
        <family val="1"/>
        <charset val="204"/>
      </rPr>
      <t xml:space="preserve"> КЕКВ 2240</t>
    </r>
  </si>
  <si>
    <t>Співфінансування проектів: створення умов для  працевлаштування ВПО шляхом створення  виробництва з пошиття одягу (кондиціонери) - 500 000;  проект відновлення  послуг  місцевого самоврядування (закупівля навісного обладнання для багатофункціональної комунальної машини) - 260 400</t>
  </si>
  <si>
    <t>Збільшення резервного фонду бюджету</t>
  </si>
  <si>
    <t xml:space="preserve"> Службова відділу з питань НС, ЦЗН, ОМР від 26.01.24 № 07-5, рішення депутатської комісії від 08.02.24</t>
  </si>
  <si>
    <t>18</t>
  </si>
  <si>
    <t>20</t>
  </si>
  <si>
    <t>32</t>
  </si>
  <si>
    <t>від 08 лютого 2024 р.№ 7-36/2024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</si>
</sst>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8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b/>
      <sz val="26"/>
      <name val="Calibri"/>
      <family val="2"/>
      <charset val="204"/>
      <scheme val="minor"/>
    </font>
    <font>
      <u/>
      <sz val="36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4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30"/>
      <name val="Times New Roman"/>
      <family val="1"/>
      <charset val="204"/>
    </font>
    <font>
      <sz val="28"/>
      <name val="Times New Roman"/>
      <family val="1"/>
      <charset val="204"/>
    </font>
    <font>
      <b/>
      <i/>
      <sz val="28"/>
      <name val="Times New Roman"/>
      <family val="1"/>
      <charset val="204"/>
    </font>
    <font>
      <b/>
      <sz val="48"/>
      <name val="Times New Roman"/>
      <family val="1"/>
      <charset val="204"/>
    </font>
    <font>
      <sz val="36"/>
      <color rgb="FFFF0000"/>
      <name val="Times New Roman"/>
      <family val="1"/>
      <charset val="204"/>
    </font>
    <font>
      <i/>
      <sz val="40"/>
      <name val="Times New Roman"/>
      <family val="1"/>
      <charset val="204"/>
    </font>
    <font>
      <b/>
      <sz val="34"/>
      <name val="Times New Roman"/>
      <family val="1"/>
      <charset val="204"/>
    </font>
    <font>
      <sz val="38"/>
      <name val="Times New Roman"/>
      <family val="1"/>
      <charset val="204"/>
    </font>
    <font>
      <sz val="3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4" fillId="2" borderId="0" xfId="0" applyFont="1" applyFill="1"/>
    <xf numFmtId="0" fontId="6" fillId="2" borderId="0" xfId="0" applyFont="1" applyFill="1"/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7" fillId="2" borderId="0" xfId="0" applyFont="1" applyFill="1" applyBorder="1" applyAlignment="1"/>
    <xf numFmtId="0" fontId="9" fillId="2" borderId="0" xfId="0" applyFont="1" applyFill="1" applyBorder="1"/>
    <xf numFmtId="0" fontId="12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9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 wrapText="1"/>
    </xf>
    <xf numFmtId="14" fontId="15" fillId="2" borderId="0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9" fillId="2" borderId="0" xfId="0" applyFont="1" applyFill="1" applyAlignment="1"/>
    <xf numFmtId="0" fontId="9" fillId="2" borderId="0" xfId="0" applyFont="1" applyFill="1"/>
    <xf numFmtId="4" fontId="11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/>
    </xf>
    <xf numFmtId="0" fontId="18" fillId="2" borderId="0" xfId="0" applyFont="1" applyFill="1" applyBorder="1" applyAlignment="1"/>
    <xf numFmtId="0" fontId="19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top" wrapText="1"/>
    </xf>
    <xf numFmtId="0" fontId="4" fillId="2" borderId="0" xfId="0" applyFont="1" applyFill="1" applyAlignment="1"/>
    <xf numFmtId="0" fontId="14" fillId="2" borderId="6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49" fontId="7" fillId="0" borderId="6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3" fontId="11" fillId="2" borderId="6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" fontId="14" fillId="2" borderId="0" xfId="0" applyNumberFormat="1" applyFont="1" applyFill="1"/>
    <xf numFmtId="0" fontId="28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7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top" wrapText="1"/>
    </xf>
    <xf numFmtId="0" fontId="11" fillId="2" borderId="0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9"/>
  <sheetViews>
    <sheetView tabSelected="1" view="pageBreakPreview" topLeftCell="B1" zoomScale="35" zoomScaleSheetLayoutView="35" zoomScalePageLayoutView="25" workbookViewId="0">
      <selection activeCell="F4" sqref="F4"/>
    </sheetView>
  </sheetViews>
  <sheetFormatPr defaultColWidth="8.85546875" defaultRowHeight="45.75"/>
  <cols>
    <col min="1" max="1" width="0.42578125" style="1" hidden="1" customWidth="1"/>
    <col min="2" max="2" width="15.85546875" style="65" customWidth="1"/>
    <col min="3" max="3" width="64.5703125" style="16" customWidth="1"/>
    <col min="4" max="4" width="147" style="17" customWidth="1"/>
    <col min="5" max="5" width="53.42578125" style="18" customWidth="1"/>
    <col min="6" max="6" width="53.140625" style="18" customWidth="1"/>
    <col min="7" max="7" width="22.42578125" style="18" hidden="1" customWidth="1"/>
    <col min="8" max="8" width="23.42578125" style="18" hidden="1" customWidth="1"/>
    <col min="9" max="9" width="22.42578125" style="18" hidden="1" customWidth="1"/>
    <col min="10" max="10" width="0.140625" style="1" customWidth="1"/>
    <col min="11" max="11" width="59.42578125" style="22" customWidth="1"/>
    <col min="12" max="12" width="52.5703125" style="1" customWidth="1"/>
    <col min="13" max="13" width="8.85546875" style="1"/>
    <col min="14" max="14" width="59.42578125" style="1" customWidth="1"/>
    <col min="15" max="16384" width="8.85546875" style="1"/>
  </cols>
  <sheetData>
    <row r="1" spans="2:14" ht="52.5" customHeight="1">
      <c r="C1" s="6"/>
      <c r="D1" s="7"/>
      <c r="E1" s="8"/>
      <c r="F1" s="89" t="s">
        <v>27</v>
      </c>
      <c r="G1" s="89"/>
      <c r="H1" s="89"/>
      <c r="I1" s="89"/>
      <c r="J1" s="89"/>
      <c r="K1" s="89"/>
    </row>
    <row r="2" spans="2:14" ht="45.75" customHeight="1">
      <c r="B2" s="66"/>
      <c r="C2" s="6"/>
      <c r="D2" s="9"/>
      <c r="E2" s="8"/>
      <c r="F2" s="89" t="s">
        <v>8</v>
      </c>
      <c r="G2" s="89"/>
      <c r="H2" s="89"/>
      <c r="I2" s="89"/>
      <c r="J2" s="89"/>
      <c r="K2" s="89"/>
    </row>
    <row r="3" spans="2:14" ht="30.75" customHeight="1">
      <c r="B3" s="66"/>
      <c r="C3" s="10"/>
      <c r="D3" s="11"/>
      <c r="E3" s="11"/>
      <c r="F3" s="89" t="s">
        <v>179</v>
      </c>
      <c r="G3" s="89"/>
      <c r="H3" s="89"/>
      <c r="I3" s="89"/>
      <c r="J3" s="89"/>
      <c r="K3" s="89"/>
    </row>
    <row r="4" spans="2:14" ht="42.75" customHeight="1">
      <c r="B4" s="66"/>
      <c r="C4" s="10"/>
      <c r="D4" s="11"/>
      <c r="E4" s="11"/>
      <c r="F4" s="24"/>
      <c r="G4" s="24"/>
      <c r="H4" s="24"/>
      <c r="I4" s="24"/>
      <c r="J4" s="12"/>
      <c r="K4" s="20"/>
    </row>
    <row r="5" spans="2:14" s="2" customFormat="1" ht="60.75" customHeight="1">
      <c r="B5" s="90" t="s">
        <v>20</v>
      </c>
      <c r="C5" s="90"/>
      <c r="D5" s="90"/>
      <c r="E5" s="90"/>
      <c r="F5" s="91"/>
      <c r="G5" s="91"/>
      <c r="H5" s="91"/>
      <c r="I5" s="91"/>
      <c r="J5" s="91"/>
      <c r="K5" s="91"/>
    </row>
    <row r="6" spans="2:14" s="2" customFormat="1" ht="29.25" customHeight="1">
      <c r="B6" s="67"/>
      <c r="C6" s="13"/>
      <c r="D6" s="25"/>
      <c r="E6" s="25"/>
      <c r="F6" s="14"/>
      <c r="G6" s="26"/>
      <c r="H6" s="26"/>
      <c r="I6" s="26"/>
      <c r="J6" s="26"/>
      <c r="K6" s="21"/>
    </row>
    <row r="7" spans="2:14" s="30" customFormat="1" ht="236.25" customHeight="1">
      <c r="B7" s="5" t="s">
        <v>0</v>
      </c>
      <c r="C7" s="27" t="s">
        <v>7</v>
      </c>
      <c r="D7" s="27" t="s">
        <v>3</v>
      </c>
      <c r="E7" s="27" t="s">
        <v>5</v>
      </c>
      <c r="F7" s="28" t="s">
        <v>18</v>
      </c>
      <c r="G7" s="29" t="s">
        <v>4</v>
      </c>
      <c r="H7" s="29" t="s">
        <v>1</v>
      </c>
      <c r="I7" s="29" t="s">
        <v>2</v>
      </c>
      <c r="J7" s="92" t="s">
        <v>6</v>
      </c>
      <c r="K7" s="92"/>
    </row>
    <row r="8" spans="2:14" ht="0.75" customHeight="1">
      <c r="B8" s="95" t="s">
        <v>9</v>
      </c>
      <c r="C8" s="95"/>
      <c r="D8" s="95"/>
      <c r="E8" s="95"/>
      <c r="F8" s="95"/>
      <c r="G8" s="95"/>
      <c r="H8" s="95"/>
      <c r="I8" s="95"/>
      <c r="J8" s="95"/>
      <c r="K8" s="95"/>
      <c r="N8" s="1" t="s">
        <v>12</v>
      </c>
    </row>
    <row r="9" spans="2:14" ht="27.75" hidden="1" customHeight="1">
      <c r="B9" s="32">
        <v>1</v>
      </c>
      <c r="C9" s="5"/>
      <c r="D9" s="15"/>
      <c r="E9" s="4"/>
      <c r="F9" s="4"/>
      <c r="G9" s="31"/>
      <c r="H9" s="31"/>
      <c r="I9" s="31"/>
      <c r="J9" s="31"/>
      <c r="K9" s="28"/>
    </row>
    <row r="10" spans="2:14" ht="54.75" hidden="1" customHeight="1">
      <c r="B10" s="68"/>
      <c r="C10" s="5"/>
      <c r="D10" s="27" t="s">
        <v>10</v>
      </c>
      <c r="E10" s="3"/>
      <c r="F10" s="3"/>
      <c r="G10" s="3"/>
      <c r="H10" s="3"/>
      <c r="I10" s="3"/>
      <c r="J10" s="32"/>
      <c r="K10" s="33"/>
    </row>
    <row r="11" spans="2:14" ht="70.5" customHeight="1">
      <c r="B11" s="96" t="s">
        <v>14</v>
      </c>
      <c r="C11" s="97"/>
      <c r="D11" s="97"/>
      <c r="E11" s="97"/>
      <c r="F11" s="97"/>
      <c r="G11" s="97"/>
      <c r="H11" s="97"/>
      <c r="I11" s="97"/>
      <c r="J11" s="97"/>
      <c r="K11" s="98"/>
    </row>
    <row r="12" spans="2:14" ht="249" customHeight="1">
      <c r="B12" s="69" t="s">
        <v>16</v>
      </c>
      <c r="C12" s="40" t="s">
        <v>22</v>
      </c>
      <c r="D12" s="40" t="s">
        <v>87</v>
      </c>
      <c r="E12" s="36">
        <v>2085400</v>
      </c>
      <c r="F12" s="36">
        <f>E12</f>
        <v>2085400</v>
      </c>
      <c r="G12" s="38"/>
      <c r="H12" s="38"/>
      <c r="I12" s="38"/>
      <c r="J12" s="39"/>
      <c r="K12" s="37" t="s">
        <v>21</v>
      </c>
    </row>
    <row r="13" spans="2:14" ht="201" customHeight="1">
      <c r="B13" s="69" t="s">
        <v>17</v>
      </c>
      <c r="C13" s="80" t="s">
        <v>23</v>
      </c>
      <c r="D13" s="40" t="s">
        <v>25</v>
      </c>
      <c r="E13" s="36">
        <v>96600</v>
      </c>
      <c r="F13" s="36">
        <f t="shared" ref="F13:F14" si="0">E13</f>
        <v>96600</v>
      </c>
      <c r="G13" s="38"/>
      <c r="H13" s="38"/>
      <c r="I13" s="38"/>
      <c r="J13" s="39"/>
      <c r="K13" s="37" t="s">
        <v>24</v>
      </c>
    </row>
    <row r="14" spans="2:14" ht="347.25" customHeight="1">
      <c r="B14" s="55">
        <v>3</v>
      </c>
      <c r="C14" s="5" t="s">
        <v>124</v>
      </c>
      <c r="D14" s="15" t="s">
        <v>26</v>
      </c>
      <c r="E14" s="19">
        <f>1738394+465201</f>
        <v>2203595</v>
      </c>
      <c r="F14" s="36">
        <f t="shared" si="0"/>
        <v>2203595</v>
      </c>
      <c r="G14" s="4"/>
      <c r="H14" s="4"/>
      <c r="I14" s="4"/>
      <c r="J14" s="23"/>
      <c r="K14" s="23" t="s">
        <v>149</v>
      </c>
    </row>
    <row r="15" spans="2:14" ht="66.75" customHeight="1">
      <c r="B15" s="99" t="s">
        <v>30</v>
      </c>
      <c r="C15" s="100"/>
      <c r="D15" s="101"/>
      <c r="E15" s="19">
        <f>E12+E13+E14</f>
        <v>4385595</v>
      </c>
      <c r="F15" s="19">
        <f>F12+F13+F14</f>
        <v>4385595</v>
      </c>
      <c r="G15" s="4"/>
      <c r="H15" s="4"/>
      <c r="I15" s="4"/>
      <c r="J15" s="23"/>
      <c r="K15" s="23"/>
    </row>
    <row r="16" spans="2:14" ht="101.25" customHeight="1">
      <c r="B16" s="105" t="s">
        <v>33</v>
      </c>
      <c r="C16" s="106"/>
      <c r="D16" s="106"/>
      <c r="E16" s="106"/>
      <c r="F16" s="106"/>
      <c r="G16" s="106"/>
      <c r="H16" s="106"/>
      <c r="I16" s="106"/>
      <c r="J16" s="106"/>
      <c r="K16" s="107"/>
    </row>
    <row r="17" spans="2:11" ht="344.25" customHeight="1">
      <c r="B17" s="68" t="s">
        <v>82</v>
      </c>
      <c r="C17" s="72" t="s">
        <v>29</v>
      </c>
      <c r="D17" s="15" t="s">
        <v>88</v>
      </c>
      <c r="E17" s="19">
        <v>3622938.03</v>
      </c>
      <c r="F17" s="19">
        <f>E17</f>
        <v>3622938.03</v>
      </c>
      <c r="G17" s="4"/>
      <c r="H17" s="4"/>
      <c r="I17" s="4"/>
      <c r="J17" s="23"/>
      <c r="K17" s="23" t="s">
        <v>28</v>
      </c>
    </row>
    <row r="18" spans="2:11" ht="78.75" customHeight="1">
      <c r="B18" s="105" t="s">
        <v>35</v>
      </c>
      <c r="C18" s="106"/>
      <c r="D18" s="106"/>
      <c r="E18" s="106"/>
      <c r="F18" s="106"/>
      <c r="G18" s="106"/>
      <c r="H18" s="106"/>
      <c r="I18" s="106"/>
      <c r="J18" s="106"/>
      <c r="K18" s="107"/>
    </row>
    <row r="19" spans="2:11" ht="192.75" customHeight="1">
      <c r="B19" s="71">
        <v>5</v>
      </c>
      <c r="C19" s="5" t="s">
        <v>90</v>
      </c>
      <c r="D19" s="72" t="s">
        <v>89</v>
      </c>
      <c r="E19" s="19">
        <f>E26+E33+E34+E35+E36+E37+E38+E39+E40+E41+E42+E43+E44</f>
        <v>50099117.640000001</v>
      </c>
      <c r="F19" s="19">
        <f>F26+F33+F34+F35+F36+F37+F38+F39+F40+F41+F42+F43+F44</f>
        <v>50099117.640000001</v>
      </c>
      <c r="G19" s="27"/>
      <c r="H19" s="27"/>
      <c r="I19" s="27"/>
      <c r="J19" s="27"/>
      <c r="K19" s="27"/>
    </row>
    <row r="20" spans="2:11" ht="114.4" customHeight="1">
      <c r="B20" s="47"/>
      <c r="C20" s="75" t="s">
        <v>63</v>
      </c>
      <c r="D20" s="45" t="str">
        <f>D21</f>
        <v>додаткова потреба на заробітну плату та нарахування</v>
      </c>
      <c r="E20" s="49">
        <v>540500</v>
      </c>
      <c r="F20" s="49">
        <f>E20</f>
        <v>540500</v>
      </c>
      <c r="G20" s="41"/>
      <c r="H20" s="41"/>
      <c r="I20" s="41"/>
      <c r="J20" s="41"/>
      <c r="K20" s="50" t="s">
        <v>71</v>
      </c>
    </row>
    <row r="21" spans="2:11" ht="154.5" customHeight="1">
      <c r="B21" s="47"/>
      <c r="C21" s="45" t="s">
        <v>48</v>
      </c>
      <c r="D21" s="45" t="s">
        <v>39</v>
      </c>
      <c r="E21" s="49">
        <f>18831800-740882.36</f>
        <v>18090917.640000001</v>
      </c>
      <c r="F21" s="49">
        <f>E21</f>
        <v>18090917.640000001</v>
      </c>
      <c r="G21" s="41"/>
      <c r="H21" s="41"/>
      <c r="I21" s="41"/>
      <c r="J21" s="41"/>
      <c r="K21" s="70" t="s">
        <v>162</v>
      </c>
    </row>
    <row r="22" spans="2:11" ht="114.4" customHeight="1">
      <c r="B22" s="47"/>
      <c r="C22" s="45" t="s">
        <v>49</v>
      </c>
      <c r="D22" s="45" t="s">
        <v>39</v>
      </c>
      <c r="E22" s="49">
        <v>2200000</v>
      </c>
      <c r="F22" s="49">
        <f t="shared" ref="F22:F25" si="1">E22</f>
        <v>2200000</v>
      </c>
      <c r="G22" s="41"/>
      <c r="H22" s="41"/>
      <c r="I22" s="41"/>
      <c r="J22" s="41"/>
      <c r="K22" s="50" t="s">
        <v>73</v>
      </c>
    </row>
    <row r="23" spans="2:11" ht="114.4" customHeight="1">
      <c r="B23" s="47"/>
      <c r="C23" s="45" t="s">
        <v>92</v>
      </c>
      <c r="D23" s="45" t="s">
        <v>39</v>
      </c>
      <c r="E23" s="49">
        <v>21100</v>
      </c>
      <c r="F23" s="49">
        <f t="shared" si="1"/>
        <v>21100</v>
      </c>
      <c r="G23" s="41"/>
      <c r="H23" s="41"/>
      <c r="I23" s="41"/>
      <c r="J23" s="41"/>
      <c r="K23" s="50" t="s">
        <v>75</v>
      </c>
    </row>
    <row r="24" spans="2:11" ht="114.4" customHeight="1">
      <c r="B24" s="47"/>
      <c r="C24" s="45" t="s">
        <v>50</v>
      </c>
      <c r="D24" s="45" t="s">
        <v>39</v>
      </c>
      <c r="E24" s="49">
        <v>190000</v>
      </c>
      <c r="F24" s="49">
        <f t="shared" si="1"/>
        <v>190000</v>
      </c>
      <c r="G24" s="41"/>
      <c r="H24" s="41"/>
      <c r="I24" s="41"/>
      <c r="J24" s="41"/>
      <c r="K24" s="50" t="s">
        <v>76</v>
      </c>
    </row>
    <row r="25" spans="2:11" ht="150" customHeight="1">
      <c r="B25" s="47"/>
      <c r="C25" s="45" t="s">
        <v>91</v>
      </c>
      <c r="D25" s="45" t="s">
        <v>39</v>
      </c>
      <c r="E25" s="49">
        <v>2848600</v>
      </c>
      <c r="F25" s="49">
        <f t="shared" si="1"/>
        <v>2848600</v>
      </c>
      <c r="G25" s="41"/>
      <c r="H25" s="41"/>
      <c r="I25" s="41"/>
      <c r="J25" s="41"/>
      <c r="K25" s="50" t="s">
        <v>74</v>
      </c>
    </row>
    <row r="26" spans="2:11" ht="69.400000000000006" customHeight="1">
      <c r="B26" s="112" t="s">
        <v>167</v>
      </c>
      <c r="C26" s="113"/>
      <c r="D26" s="114"/>
      <c r="E26" s="19">
        <f>E20+E21+E22+E23+E24+E25</f>
        <v>23891117.640000001</v>
      </c>
      <c r="F26" s="19">
        <f>F20+F21+F22+F23+F24+F25</f>
        <v>23891117.640000001</v>
      </c>
      <c r="G26" s="27"/>
      <c r="H26" s="27"/>
      <c r="I26" s="27"/>
      <c r="J26" s="27"/>
      <c r="K26" s="27"/>
    </row>
    <row r="27" spans="2:11" ht="114.4" customHeight="1">
      <c r="B27" s="47"/>
      <c r="C27" s="45" t="s">
        <v>38</v>
      </c>
      <c r="D27" s="45" t="s">
        <v>39</v>
      </c>
      <c r="E27" s="49">
        <v>366000</v>
      </c>
      <c r="F27" s="49">
        <v>366000</v>
      </c>
      <c r="G27" s="41"/>
      <c r="H27" s="41"/>
      <c r="I27" s="41"/>
      <c r="J27" s="41"/>
      <c r="K27" s="50" t="s">
        <v>40</v>
      </c>
    </row>
    <row r="28" spans="2:11" ht="114.4" customHeight="1">
      <c r="B28" s="47"/>
      <c r="C28" s="45" t="str">
        <f>C27</f>
        <v>Культура</v>
      </c>
      <c r="D28" s="45" t="s">
        <v>39</v>
      </c>
      <c r="E28" s="49">
        <v>305000</v>
      </c>
      <c r="F28" s="49">
        <f>E28</f>
        <v>305000</v>
      </c>
      <c r="G28" s="41"/>
      <c r="H28" s="41"/>
      <c r="I28" s="41"/>
      <c r="J28" s="41"/>
      <c r="K28" s="50" t="s">
        <v>41</v>
      </c>
    </row>
    <row r="29" spans="2:11" ht="114.4" customHeight="1">
      <c r="B29" s="47"/>
      <c r="C29" s="45" t="s">
        <v>38</v>
      </c>
      <c r="D29" s="45" t="s">
        <v>39</v>
      </c>
      <c r="E29" s="49">
        <v>1708000</v>
      </c>
      <c r="F29" s="49">
        <f t="shared" ref="F29:F32" si="2">E29</f>
        <v>1708000</v>
      </c>
      <c r="G29" s="41"/>
      <c r="H29" s="41"/>
      <c r="I29" s="41"/>
      <c r="J29" s="41"/>
      <c r="K29" s="50" t="s">
        <v>42</v>
      </c>
    </row>
    <row r="30" spans="2:11" ht="114.4" customHeight="1">
      <c r="B30" s="47"/>
      <c r="C30" s="45" t="str">
        <f t="shared" ref="C30" si="3">C29</f>
        <v>Культура</v>
      </c>
      <c r="D30" s="45" t="s">
        <v>39</v>
      </c>
      <c r="E30" s="49">
        <v>1464000</v>
      </c>
      <c r="F30" s="49">
        <f t="shared" si="2"/>
        <v>1464000</v>
      </c>
      <c r="G30" s="41"/>
      <c r="H30" s="41"/>
      <c r="I30" s="41"/>
      <c r="J30" s="41"/>
      <c r="K30" s="50" t="s">
        <v>43</v>
      </c>
    </row>
    <row r="31" spans="2:11" ht="114.4" customHeight="1">
      <c r="B31" s="47"/>
      <c r="C31" s="45" t="s">
        <v>38</v>
      </c>
      <c r="D31" s="45" t="s">
        <v>39</v>
      </c>
      <c r="E31" s="49">
        <v>875000</v>
      </c>
      <c r="F31" s="49">
        <f t="shared" si="2"/>
        <v>875000</v>
      </c>
      <c r="G31" s="41"/>
      <c r="H31" s="41"/>
      <c r="I31" s="41"/>
      <c r="J31" s="41"/>
      <c r="K31" s="50" t="s">
        <v>44</v>
      </c>
    </row>
    <row r="32" spans="2:11" ht="116.45" customHeight="1">
      <c r="B32" s="47"/>
      <c r="C32" s="45" t="str">
        <f t="shared" ref="C32" si="4">C31</f>
        <v>Культура</v>
      </c>
      <c r="D32" s="45" t="s">
        <v>39</v>
      </c>
      <c r="E32" s="49">
        <v>6100000</v>
      </c>
      <c r="F32" s="49">
        <f t="shared" si="2"/>
        <v>6100000</v>
      </c>
      <c r="G32" s="41"/>
      <c r="H32" s="41"/>
      <c r="I32" s="41"/>
      <c r="J32" s="41"/>
      <c r="K32" s="50" t="s">
        <v>45</v>
      </c>
    </row>
    <row r="33" spans="1:11" ht="57" customHeight="1">
      <c r="B33" s="112" t="s">
        <v>168</v>
      </c>
      <c r="C33" s="113"/>
      <c r="D33" s="114"/>
      <c r="E33" s="19">
        <f>E27+E28+E29+E30+E31+E32</f>
        <v>10818000</v>
      </c>
      <c r="F33" s="19">
        <f>F27+F28+F29+F30+F31+F32</f>
        <v>10818000</v>
      </c>
      <c r="G33" s="27"/>
      <c r="H33" s="27"/>
      <c r="I33" s="27"/>
      <c r="J33" s="27"/>
      <c r="K33" s="33"/>
    </row>
    <row r="34" spans="1:11" ht="114.4" customHeight="1">
      <c r="B34" s="44"/>
      <c r="C34" s="72" t="s">
        <v>46</v>
      </c>
      <c r="D34" s="72" t="s">
        <v>39</v>
      </c>
      <c r="E34" s="19">
        <v>3500000</v>
      </c>
      <c r="F34" s="19">
        <f t="shared" ref="F34:F44" si="5">E34</f>
        <v>3500000</v>
      </c>
      <c r="G34" s="27"/>
      <c r="H34" s="27"/>
      <c r="I34" s="27"/>
      <c r="J34" s="27"/>
      <c r="K34" s="74" t="s">
        <v>69</v>
      </c>
    </row>
    <row r="35" spans="1:11" ht="120.2" customHeight="1">
      <c r="B35" s="44"/>
      <c r="C35" s="72" t="s">
        <v>47</v>
      </c>
      <c r="D35" s="72" t="s">
        <v>39</v>
      </c>
      <c r="E35" s="19">
        <v>2440000</v>
      </c>
      <c r="F35" s="19">
        <f t="shared" si="5"/>
        <v>2440000</v>
      </c>
      <c r="G35" s="27"/>
      <c r="H35" s="27"/>
      <c r="I35" s="27"/>
      <c r="J35" s="27"/>
      <c r="K35" s="74" t="s">
        <v>93</v>
      </c>
    </row>
    <row r="36" spans="1:11" ht="114.4" customHeight="1">
      <c r="B36" s="44"/>
      <c r="C36" s="72" t="s">
        <v>37</v>
      </c>
      <c r="D36" s="72" t="s">
        <v>39</v>
      </c>
      <c r="E36" s="19">
        <v>2800000</v>
      </c>
      <c r="F36" s="19">
        <f t="shared" si="5"/>
        <v>2800000</v>
      </c>
      <c r="G36" s="27"/>
      <c r="H36" s="27"/>
      <c r="I36" s="27"/>
      <c r="J36" s="27"/>
      <c r="K36" s="74" t="s">
        <v>55</v>
      </c>
    </row>
    <row r="37" spans="1:11" ht="147.75" customHeight="1">
      <c r="B37" s="44"/>
      <c r="C37" s="72" t="s">
        <v>94</v>
      </c>
      <c r="D37" s="72" t="s">
        <v>39</v>
      </c>
      <c r="E37" s="19">
        <v>100000</v>
      </c>
      <c r="F37" s="19">
        <f t="shared" si="5"/>
        <v>100000</v>
      </c>
      <c r="G37" s="27"/>
      <c r="H37" s="27"/>
      <c r="I37" s="27"/>
      <c r="J37" s="27"/>
      <c r="K37" s="74" t="s">
        <v>70</v>
      </c>
    </row>
    <row r="38" spans="1:11" ht="150" customHeight="1">
      <c r="B38" s="44"/>
      <c r="C38" s="72" t="s">
        <v>95</v>
      </c>
      <c r="D38" s="72" t="s">
        <v>39</v>
      </c>
      <c r="E38" s="19">
        <v>300000</v>
      </c>
      <c r="F38" s="19">
        <f t="shared" si="5"/>
        <v>300000</v>
      </c>
      <c r="G38" s="27"/>
      <c r="H38" s="27"/>
      <c r="I38" s="27"/>
      <c r="J38" s="27"/>
      <c r="K38" s="74" t="s">
        <v>72</v>
      </c>
    </row>
    <row r="39" spans="1:11" ht="114.4" customHeight="1">
      <c r="B39" s="44"/>
      <c r="C39" s="72" t="s">
        <v>51</v>
      </c>
      <c r="D39" s="72" t="s">
        <v>39</v>
      </c>
      <c r="E39" s="19">
        <v>450000</v>
      </c>
      <c r="F39" s="19">
        <f t="shared" si="5"/>
        <v>450000</v>
      </c>
      <c r="G39" s="27"/>
      <c r="H39" s="27"/>
      <c r="I39" s="27"/>
      <c r="J39" s="27"/>
      <c r="K39" s="74" t="s">
        <v>77</v>
      </c>
    </row>
    <row r="40" spans="1:11" ht="114.4" customHeight="1">
      <c r="B40" s="44"/>
      <c r="C40" s="72" t="s">
        <v>52</v>
      </c>
      <c r="D40" s="72" t="s">
        <v>39</v>
      </c>
      <c r="E40" s="19">
        <v>2500000</v>
      </c>
      <c r="F40" s="19">
        <f t="shared" si="5"/>
        <v>2500000</v>
      </c>
      <c r="G40" s="27"/>
      <c r="H40" s="27"/>
      <c r="I40" s="27"/>
      <c r="J40" s="27"/>
      <c r="K40" s="74" t="s">
        <v>78</v>
      </c>
    </row>
    <row r="41" spans="1:11" ht="114.4" customHeight="1">
      <c r="B41" s="44"/>
      <c r="C41" s="72" t="s">
        <v>53</v>
      </c>
      <c r="D41" s="72" t="s">
        <v>39</v>
      </c>
      <c r="E41" s="19">
        <v>100000</v>
      </c>
      <c r="F41" s="19">
        <f t="shared" si="5"/>
        <v>100000</v>
      </c>
      <c r="G41" s="27"/>
      <c r="H41" s="27"/>
      <c r="I41" s="27"/>
      <c r="J41" s="27"/>
      <c r="K41" s="74" t="s">
        <v>151</v>
      </c>
    </row>
    <row r="42" spans="1:11" ht="114.4" customHeight="1">
      <c r="B42" s="44"/>
      <c r="C42" s="72" t="s">
        <v>96</v>
      </c>
      <c r="D42" s="72" t="s">
        <v>39</v>
      </c>
      <c r="E42" s="19">
        <v>2500000</v>
      </c>
      <c r="F42" s="19">
        <f t="shared" si="5"/>
        <v>2500000</v>
      </c>
      <c r="G42" s="27"/>
      <c r="H42" s="27"/>
      <c r="I42" s="27"/>
      <c r="J42" s="27"/>
      <c r="K42" s="74" t="s">
        <v>79</v>
      </c>
    </row>
    <row r="43" spans="1:11" ht="114.4" customHeight="1">
      <c r="B43" s="44"/>
      <c r="C43" s="72" t="s">
        <v>97</v>
      </c>
      <c r="D43" s="72" t="s">
        <v>39</v>
      </c>
      <c r="E43" s="19">
        <v>250000</v>
      </c>
      <c r="F43" s="19">
        <f t="shared" si="5"/>
        <v>250000</v>
      </c>
      <c r="G43" s="27"/>
      <c r="H43" s="27"/>
      <c r="I43" s="27"/>
      <c r="J43" s="27"/>
      <c r="K43" s="74" t="s">
        <v>80</v>
      </c>
    </row>
    <row r="44" spans="1:11" ht="114.4" customHeight="1">
      <c r="B44" s="44"/>
      <c r="C44" s="72" t="s">
        <v>54</v>
      </c>
      <c r="D44" s="72" t="s">
        <v>39</v>
      </c>
      <c r="E44" s="19">
        <v>450000</v>
      </c>
      <c r="F44" s="19">
        <f t="shared" si="5"/>
        <v>450000</v>
      </c>
      <c r="G44" s="27"/>
      <c r="H44" s="27"/>
      <c r="I44" s="27"/>
      <c r="J44" s="27"/>
      <c r="K44" s="74" t="s">
        <v>81</v>
      </c>
    </row>
    <row r="45" spans="1:11" ht="74.099999999999994" hidden="1" customHeight="1">
      <c r="A45" s="51"/>
      <c r="B45" s="73"/>
      <c r="C45" s="52"/>
      <c r="D45" s="52"/>
      <c r="E45" s="53"/>
      <c r="F45" s="53"/>
      <c r="G45" s="27"/>
      <c r="H45" s="27"/>
      <c r="I45" s="27"/>
      <c r="J45" s="27"/>
      <c r="K45" s="54"/>
    </row>
    <row r="46" spans="1:11" ht="297" customHeight="1">
      <c r="A46" s="51"/>
      <c r="B46" s="73">
        <v>6</v>
      </c>
      <c r="C46" s="52" t="s">
        <v>175</v>
      </c>
      <c r="D46" s="52" t="s">
        <v>113</v>
      </c>
      <c r="E46" s="81">
        <v>2500000</v>
      </c>
      <c r="F46" s="81">
        <v>6000000</v>
      </c>
      <c r="G46" s="27"/>
      <c r="H46" s="27"/>
      <c r="I46" s="27"/>
      <c r="J46" s="27"/>
      <c r="K46" s="54" t="s">
        <v>114</v>
      </c>
    </row>
    <row r="47" spans="1:11" ht="381" customHeight="1">
      <c r="B47" s="71">
        <v>7</v>
      </c>
      <c r="C47" s="72" t="s">
        <v>86</v>
      </c>
      <c r="D47" s="88" t="s">
        <v>150</v>
      </c>
      <c r="E47" s="19">
        <v>2000000</v>
      </c>
      <c r="F47" s="19">
        <v>2000000</v>
      </c>
      <c r="G47" s="4"/>
      <c r="H47" s="4"/>
      <c r="I47" s="4"/>
      <c r="J47" s="23"/>
      <c r="K47" s="23" t="s">
        <v>160</v>
      </c>
    </row>
    <row r="48" spans="1:11" ht="291" customHeight="1">
      <c r="A48" s="51"/>
      <c r="B48" s="73">
        <v>8</v>
      </c>
      <c r="C48" s="52" t="s">
        <v>161</v>
      </c>
      <c r="D48" s="52" t="s">
        <v>115</v>
      </c>
      <c r="E48" s="81">
        <v>2000000</v>
      </c>
      <c r="F48" s="81">
        <v>2000000</v>
      </c>
      <c r="G48" s="27"/>
      <c r="H48" s="27"/>
      <c r="I48" s="27"/>
      <c r="J48" s="27"/>
      <c r="K48" s="54" t="s">
        <v>116</v>
      </c>
    </row>
    <row r="49" spans="2:14" ht="245.25" customHeight="1">
      <c r="B49" s="55">
        <v>9</v>
      </c>
      <c r="C49" s="15" t="s">
        <v>61</v>
      </c>
      <c r="D49" s="15" t="s">
        <v>67</v>
      </c>
      <c r="E49" s="19">
        <v>3100000</v>
      </c>
      <c r="F49" s="19">
        <f>E49</f>
        <v>3100000</v>
      </c>
      <c r="G49" s="4"/>
      <c r="H49" s="4"/>
      <c r="I49" s="4"/>
      <c r="J49" s="23"/>
      <c r="K49" s="23" t="s">
        <v>62</v>
      </c>
    </row>
    <row r="50" spans="2:14" ht="96.75" customHeight="1">
      <c r="B50" s="92">
        <v>10</v>
      </c>
      <c r="C50" s="111" t="s">
        <v>111</v>
      </c>
      <c r="D50" s="15" t="s">
        <v>98</v>
      </c>
      <c r="E50" s="19">
        <v>146000</v>
      </c>
      <c r="F50" s="19">
        <v>146000</v>
      </c>
      <c r="G50" s="4"/>
      <c r="H50" s="4"/>
      <c r="I50" s="4"/>
      <c r="J50" s="23"/>
      <c r="K50" s="23" t="s">
        <v>159</v>
      </c>
    </row>
    <row r="51" spans="2:14" ht="144" customHeight="1">
      <c r="B51" s="92"/>
      <c r="C51" s="111"/>
      <c r="D51" s="15" t="s">
        <v>99</v>
      </c>
      <c r="E51" s="19">
        <v>2650000</v>
      </c>
      <c r="F51" s="19">
        <v>2650000</v>
      </c>
      <c r="G51" s="4"/>
      <c r="H51" s="4"/>
      <c r="I51" s="4"/>
      <c r="J51" s="23"/>
      <c r="K51" s="23" t="s">
        <v>158</v>
      </c>
    </row>
    <row r="52" spans="2:14" ht="345.75" customHeight="1">
      <c r="B52" s="92"/>
      <c r="C52" s="111"/>
      <c r="D52" s="15" t="s">
        <v>83</v>
      </c>
      <c r="E52" s="19">
        <v>1200000</v>
      </c>
      <c r="F52" s="19">
        <v>1200000</v>
      </c>
      <c r="G52" s="4"/>
      <c r="H52" s="4"/>
      <c r="I52" s="4"/>
      <c r="J52" s="23"/>
      <c r="K52" s="23" t="s">
        <v>64</v>
      </c>
    </row>
    <row r="53" spans="2:14" ht="297" customHeight="1">
      <c r="B53" s="92"/>
      <c r="C53" s="111"/>
      <c r="D53" s="15" t="s">
        <v>100</v>
      </c>
      <c r="E53" s="19">
        <v>1264000</v>
      </c>
      <c r="F53" s="19">
        <v>1264000</v>
      </c>
      <c r="G53" s="4"/>
      <c r="H53" s="4"/>
      <c r="I53" s="4"/>
      <c r="J53" s="23"/>
      <c r="K53" s="23" t="s">
        <v>65</v>
      </c>
    </row>
    <row r="54" spans="2:14" ht="145.5" customHeight="1">
      <c r="B54" s="92"/>
      <c r="C54" s="111"/>
      <c r="D54" s="15" t="s">
        <v>66</v>
      </c>
      <c r="E54" s="19">
        <v>4596000</v>
      </c>
      <c r="F54" s="19">
        <v>2500000</v>
      </c>
      <c r="G54" s="4"/>
      <c r="H54" s="4"/>
      <c r="I54" s="4"/>
      <c r="J54" s="23"/>
      <c r="K54" s="23" t="s">
        <v>157</v>
      </c>
    </row>
    <row r="55" spans="2:14" ht="197.45" customHeight="1">
      <c r="B55" s="71">
        <v>11</v>
      </c>
      <c r="C55" s="72" t="s">
        <v>101</v>
      </c>
      <c r="D55" s="15" t="s">
        <v>120</v>
      </c>
      <c r="E55" s="19">
        <v>1800000</v>
      </c>
      <c r="F55" s="19"/>
      <c r="G55" s="4"/>
      <c r="H55" s="4"/>
      <c r="I55" s="4"/>
      <c r="J55" s="23"/>
      <c r="K55" s="23"/>
    </row>
    <row r="56" spans="2:14" ht="137.25" customHeight="1">
      <c r="B56" s="79">
        <v>12</v>
      </c>
      <c r="C56" s="80" t="s">
        <v>121</v>
      </c>
      <c r="D56" s="40" t="s">
        <v>122</v>
      </c>
      <c r="E56" s="78">
        <v>25303750</v>
      </c>
      <c r="F56" s="78">
        <v>13869089.27</v>
      </c>
      <c r="G56" s="4"/>
      <c r="H56" s="4"/>
      <c r="I56" s="4"/>
      <c r="J56" s="23"/>
      <c r="K56" s="37" t="s">
        <v>156</v>
      </c>
      <c r="L56" s="84"/>
    </row>
    <row r="57" spans="2:14" ht="105.75" customHeight="1">
      <c r="B57" s="71">
        <v>13</v>
      </c>
      <c r="C57" s="86" t="s">
        <v>59</v>
      </c>
      <c r="D57" s="15" t="s">
        <v>174</v>
      </c>
      <c r="E57" s="19"/>
      <c r="F57" s="19">
        <v>1803750</v>
      </c>
      <c r="G57" s="4"/>
      <c r="H57" s="4"/>
      <c r="I57" s="4"/>
      <c r="J57" s="23"/>
      <c r="K57" s="23"/>
    </row>
    <row r="58" spans="2:14" ht="63.75" customHeight="1">
      <c r="B58" s="99" t="s">
        <v>84</v>
      </c>
      <c r="C58" s="100"/>
      <c r="D58" s="101"/>
      <c r="E58" s="19">
        <f>E19+E46+E47+E48+E49+E50+E51+E52+E53+E54+E56</f>
        <v>94858867.640000001</v>
      </c>
      <c r="F58" s="19">
        <f>F19+F46+F47+F48+F49+F50+F51+F52+F53+F54+F56+F57</f>
        <v>86631956.909999996</v>
      </c>
      <c r="G58" s="19">
        <f>SUM(G19:G49)</f>
        <v>0</v>
      </c>
      <c r="H58" s="19">
        <f>SUM(H19:H49)</f>
        <v>0</v>
      </c>
      <c r="I58" s="19">
        <f>SUM(I19:I49)</f>
        <v>0</v>
      </c>
      <c r="J58" s="19">
        <f>SUM(J19:J49)</f>
        <v>0</v>
      </c>
      <c r="K58" s="19">
        <f>86631956.91-F58</f>
        <v>0</v>
      </c>
    </row>
    <row r="59" spans="2:14" ht="60" customHeight="1">
      <c r="B59" s="108" t="s">
        <v>169</v>
      </c>
      <c r="C59" s="109"/>
      <c r="D59" s="109"/>
      <c r="E59" s="109"/>
      <c r="F59" s="109"/>
      <c r="G59" s="109"/>
      <c r="H59" s="109"/>
      <c r="I59" s="109"/>
      <c r="J59" s="109"/>
      <c r="K59" s="110"/>
    </row>
    <row r="60" spans="2:14" ht="186.75" customHeight="1">
      <c r="B60" s="79">
        <v>14</v>
      </c>
      <c r="C60" s="80" t="s">
        <v>121</v>
      </c>
      <c r="D60" s="40" t="s">
        <v>122</v>
      </c>
      <c r="E60" s="78">
        <v>25303750</v>
      </c>
      <c r="F60" s="78">
        <v>6130910.7300000004</v>
      </c>
      <c r="G60" s="4"/>
      <c r="H60" s="4"/>
      <c r="I60" s="4"/>
      <c r="J60" s="23"/>
      <c r="K60" s="37" t="s">
        <v>156</v>
      </c>
      <c r="L60" s="84"/>
    </row>
    <row r="61" spans="2:14" ht="57.75" customHeight="1">
      <c r="B61" s="108" t="s">
        <v>170</v>
      </c>
      <c r="C61" s="109"/>
      <c r="D61" s="109"/>
      <c r="E61" s="109"/>
      <c r="F61" s="109"/>
      <c r="G61" s="109"/>
      <c r="H61" s="109"/>
      <c r="I61" s="109"/>
      <c r="J61" s="109"/>
      <c r="K61" s="110"/>
    </row>
    <row r="62" spans="2:14" ht="141.75" customHeight="1">
      <c r="B62" s="83">
        <v>15</v>
      </c>
      <c r="C62" s="42" t="s">
        <v>34</v>
      </c>
      <c r="D62" s="5" t="s">
        <v>109</v>
      </c>
      <c r="E62" s="19">
        <v>896924.59</v>
      </c>
      <c r="F62" s="19">
        <v>896924.59</v>
      </c>
      <c r="G62" s="4"/>
      <c r="H62" s="4"/>
      <c r="I62" s="4"/>
      <c r="J62" s="23"/>
      <c r="K62" s="23" t="s">
        <v>36</v>
      </c>
      <c r="N62" s="1" t="s">
        <v>68</v>
      </c>
    </row>
    <row r="63" spans="2:14" ht="139.5" customHeight="1">
      <c r="B63" s="83">
        <v>16</v>
      </c>
      <c r="C63" s="43" t="s">
        <v>34</v>
      </c>
      <c r="D63" s="5" t="s">
        <v>110</v>
      </c>
      <c r="E63" s="19">
        <v>640.62</v>
      </c>
      <c r="F63" s="19">
        <v>640.62</v>
      </c>
      <c r="G63" s="4"/>
      <c r="H63" s="4"/>
      <c r="I63" s="4"/>
      <c r="J63" s="23"/>
      <c r="K63" s="23" t="s">
        <v>57</v>
      </c>
    </row>
    <row r="64" spans="2:14" ht="58.5" customHeight="1">
      <c r="B64" s="102" t="s">
        <v>19</v>
      </c>
      <c r="C64" s="103"/>
      <c r="D64" s="103"/>
      <c r="E64" s="103"/>
      <c r="F64" s="103"/>
      <c r="G64" s="103"/>
      <c r="H64" s="103"/>
      <c r="I64" s="103"/>
      <c r="J64" s="103"/>
      <c r="K64" s="104"/>
    </row>
    <row r="65" spans="1:12" ht="267" customHeight="1">
      <c r="B65" s="55">
        <v>17</v>
      </c>
      <c r="C65" s="35" t="s">
        <v>31</v>
      </c>
      <c r="D65" s="72" t="s">
        <v>102</v>
      </c>
      <c r="E65" s="34" t="s">
        <v>32</v>
      </c>
      <c r="F65" s="34" t="str">
        <f t="shared" ref="F65:F69" si="6">E65</f>
        <v>( +-) 300 000</v>
      </c>
      <c r="G65" s="27"/>
      <c r="H65" s="27"/>
      <c r="I65" s="27"/>
      <c r="J65" s="27"/>
      <c r="K65" s="48" t="s">
        <v>56</v>
      </c>
    </row>
    <row r="66" spans="1:12" ht="252" customHeight="1">
      <c r="A66" s="56"/>
      <c r="B66" s="57" t="s">
        <v>176</v>
      </c>
      <c r="C66" s="45" t="s">
        <v>127</v>
      </c>
      <c r="D66" s="45" t="s">
        <v>103</v>
      </c>
      <c r="E66" s="46" t="s">
        <v>104</v>
      </c>
      <c r="F66" s="46" t="str">
        <f t="shared" si="6"/>
        <v>(+,-) 406 000</v>
      </c>
      <c r="G66" s="41"/>
      <c r="H66" s="41"/>
      <c r="I66" s="41"/>
      <c r="J66" s="41"/>
      <c r="K66" s="47" t="s">
        <v>105</v>
      </c>
    </row>
    <row r="67" spans="1:12" ht="297" customHeight="1">
      <c r="A67" s="56"/>
      <c r="B67" s="58">
        <v>19</v>
      </c>
      <c r="C67" s="45" t="s">
        <v>128</v>
      </c>
      <c r="D67" s="59" t="s">
        <v>129</v>
      </c>
      <c r="E67" s="82" t="s">
        <v>130</v>
      </c>
      <c r="F67" s="82" t="str">
        <f>E67</f>
        <v>(+,-) 14 000</v>
      </c>
      <c r="G67" s="60"/>
      <c r="H67" s="60"/>
      <c r="I67" s="60"/>
      <c r="J67" s="60"/>
      <c r="K67" s="63" t="s">
        <v>131</v>
      </c>
    </row>
    <row r="68" spans="1:12" ht="306.75" customHeight="1">
      <c r="A68" s="56"/>
      <c r="B68" s="62" t="s">
        <v>177</v>
      </c>
      <c r="C68" s="77" t="s">
        <v>132</v>
      </c>
      <c r="D68" s="59" t="s">
        <v>108</v>
      </c>
      <c r="E68" s="82" t="s">
        <v>60</v>
      </c>
      <c r="F68" s="82" t="str">
        <f t="shared" si="6"/>
        <v>( +-) 320 000</v>
      </c>
      <c r="G68" s="60"/>
      <c r="H68" s="60"/>
      <c r="I68" s="60"/>
      <c r="J68" s="60"/>
      <c r="K68" s="63" t="s">
        <v>85</v>
      </c>
    </row>
    <row r="69" spans="1:12" ht="201" customHeight="1">
      <c r="B69" s="58">
        <v>21</v>
      </c>
      <c r="C69" s="52" t="s">
        <v>112</v>
      </c>
      <c r="D69" s="59" t="s">
        <v>117</v>
      </c>
      <c r="E69" s="82" t="s">
        <v>118</v>
      </c>
      <c r="F69" s="82" t="str">
        <f t="shared" si="6"/>
        <v>(+,-) 1 400 000</v>
      </c>
      <c r="G69" s="60"/>
      <c r="H69" s="60"/>
      <c r="I69" s="60"/>
      <c r="J69" s="60"/>
      <c r="K69" s="64" t="s">
        <v>119</v>
      </c>
    </row>
    <row r="70" spans="1:12" ht="399" customHeight="1">
      <c r="A70" s="56"/>
      <c r="B70" s="58">
        <v>22</v>
      </c>
      <c r="C70" s="45" t="s">
        <v>133</v>
      </c>
      <c r="D70" s="59" t="s">
        <v>173</v>
      </c>
      <c r="E70" s="82">
        <v>760400</v>
      </c>
      <c r="F70" s="82">
        <f t="shared" ref="F70:F80" si="7">E70</f>
        <v>760400</v>
      </c>
      <c r="G70" s="60"/>
      <c r="H70" s="60"/>
      <c r="I70" s="60"/>
      <c r="J70" s="60"/>
      <c r="K70" s="61" t="s">
        <v>106</v>
      </c>
    </row>
    <row r="71" spans="1:12" ht="150" customHeight="1">
      <c r="A71" s="56"/>
      <c r="B71" s="58">
        <v>23</v>
      </c>
      <c r="C71" s="45" t="s">
        <v>134</v>
      </c>
      <c r="D71" s="59" t="s">
        <v>135</v>
      </c>
      <c r="E71" s="82">
        <v>100000</v>
      </c>
      <c r="F71" s="82">
        <v>100000</v>
      </c>
      <c r="G71" s="60"/>
      <c r="H71" s="60"/>
      <c r="I71" s="60"/>
      <c r="J71" s="60"/>
      <c r="K71" s="63" t="s">
        <v>136</v>
      </c>
    </row>
    <row r="72" spans="1:12" ht="301.7" customHeight="1">
      <c r="A72" s="56"/>
      <c r="B72" s="58">
        <v>24</v>
      </c>
      <c r="C72" s="45" t="s">
        <v>139</v>
      </c>
      <c r="D72" s="59" t="s">
        <v>140</v>
      </c>
      <c r="E72" s="82">
        <v>120000</v>
      </c>
      <c r="F72" s="82">
        <v>120000</v>
      </c>
      <c r="G72" s="60"/>
      <c r="H72" s="60"/>
      <c r="I72" s="60"/>
      <c r="J72" s="60"/>
      <c r="K72" s="63" t="s">
        <v>154</v>
      </c>
    </row>
    <row r="73" spans="1:12" ht="210" customHeight="1">
      <c r="A73" s="56"/>
      <c r="B73" s="58">
        <v>25</v>
      </c>
      <c r="C73" s="45" t="s">
        <v>141</v>
      </c>
      <c r="D73" s="59" t="s">
        <v>142</v>
      </c>
      <c r="E73" s="82">
        <v>50000</v>
      </c>
      <c r="F73" s="82">
        <v>50000</v>
      </c>
      <c r="G73" s="60"/>
      <c r="H73" s="60"/>
      <c r="I73" s="60"/>
      <c r="J73" s="60"/>
      <c r="K73" s="63" t="s">
        <v>143</v>
      </c>
    </row>
    <row r="74" spans="1:12" ht="188.25" customHeight="1">
      <c r="A74" s="56"/>
      <c r="B74" s="58">
        <v>26</v>
      </c>
      <c r="C74" s="45" t="s">
        <v>137</v>
      </c>
      <c r="D74" s="59" t="s">
        <v>163</v>
      </c>
      <c r="E74" s="82">
        <v>92000</v>
      </c>
      <c r="F74" s="82">
        <v>92000</v>
      </c>
      <c r="G74" s="60"/>
      <c r="H74" s="60"/>
      <c r="I74" s="60"/>
      <c r="J74" s="60" t="s">
        <v>138</v>
      </c>
      <c r="K74" s="63" t="s">
        <v>165</v>
      </c>
    </row>
    <row r="75" spans="1:12" ht="258.75" customHeight="1">
      <c r="A75" s="56"/>
      <c r="B75" s="58">
        <v>27</v>
      </c>
      <c r="C75" s="45" t="s">
        <v>144</v>
      </c>
      <c r="D75" s="59" t="s">
        <v>164</v>
      </c>
      <c r="E75" s="82">
        <v>95000</v>
      </c>
      <c r="F75" s="82">
        <v>95000</v>
      </c>
      <c r="G75" s="60"/>
      <c r="H75" s="60"/>
      <c r="I75" s="60"/>
      <c r="J75" s="60"/>
      <c r="K75" s="63" t="s">
        <v>153</v>
      </c>
    </row>
    <row r="76" spans="1:12" ht="246" customHeight="1">
      <c r="A76" s="56"/>
      <c r="B76" s="58">
        <v>28</v>
      </c>
      <c r="C76" s="45" t="s">
        <v>152</v>
      </c>
      <c r="D76" s="59" t="s">
        <v>145</v>
      </c>
      <c r="E76" s="82">
        <v>224000</v>
      </c>
      <c r="F76" s="82">
        <v>224000</v>
      </c>
      <c r="G76" s="60"/>
      <c r="H76" s="60"/>
      <c r="I76" s="60"/>
      <c r="J76" s="60"/>
      <c r="K76" s="63" t="s">
        <v>153</v>
      </c>
    </row>
    <row r="77" spans="1:12" ht="107.25" customHeight="1">
      <c r="A77" s="56"/>
      <c r="B77" s="58">
        <v>29</v>
      </c>
      <c r="C77" s="45" t="s">
        <v>146</v>
      </c>
      <c r="D77" s="59" t="s">
        <v>147</v>
      </c>
      <c r="E77" s="82">
        <v>195000</v>
      </c>
      <c r="F77" s="82">
        <v>195000</v>
      </c>
      <c r="G77" s="60"/>
      <c r="H77" s="60"/>
      <c r="I77" s="60"/>
      <c r="J77" s="60"/>
      <c r="K77" s="63" t="s">
        <v>155</v>
      </c>
    </row>
    <row r="78" spans="1:12" ht="358.5" customHeight="1">
      <c r="B78" s="79">
        <v>30</v>
      </c>
      <c r="C78" s="80" t="s">
        <v>123</v>
      </c>
      <c r="D78" s="87" t="s">
        <v>125</v>
      </c>
      <c r="E78" s="78">
        <v>100000</v>
      </c>
      <c r="F78" s="78">
        <v>100000</v>
      </c>
      <c r="G78" s="4"/>
      <c r="H78" s="4"/>
      <c r="I78" s="4"/>
      <c r="J78" s="23"/>
      <c r="K78" s="85" t="s">
        <v>126</v>
      </c>
      <c r="L78" s="84"/>
    </row>
    <row r="79" spans="1:12" ht="309" customHeight="1">
      <c r="B79" s="79">
        <v>31</v>
      </c>
      <c r="C79" s="40" t="s">
        <v>166</v>
      </c>
      <c r="D79" s="87" t="s">
        <v>171</v>
      </c>
      <c r="E79" s="78">
        <v>20000</v>
      </c>
      <c r="F79" s="78">
        <v>20000</v>
      </c>
      <c r="G79" s="4"/>
      <c r="H79" s="4"/>
      <c r="I79" s="4"/>
      <c r="J79" s="23"/>
      <c r="K79" s="85" t="s">
        <v>172</v>
      </c>
      <c r="L79" s="84"/>
    </row>
    <row r="80" spans="1:12" ht="107.45" customHeight="1">
      <c r="B80" s="76" t="s">
        <v>178</v>
      </c>
      <c r="C80" s="45" t="s">
        <v>59</v>
      </c>
      <c r="D80" s="59" t="s">
        <v>107</v>
      </c>
      <c r="E80" s="82">
        <v>-1756400</v>
      </c>
      <c r="F80" s="82">
        <f t="shared" si="7"/>
        <v>-1756400</v>
      </c>
      <c r="G80" s="60"/>
      <c r="H80" s="60"/>
      <c r="I80" s="60"/>
      <c r="J80" s="60"/>
      <c r="K80" s="64" t="s">
        <v>58</v>
      </c>
    </row>
    <row r="81" spans="2:11" ht="75.2" customHeight="1">
      <c r="B81" s="76"/>
      <c r="C81" s="45"/>
      <c r="D81" s="59" t="s">
        <v>148</v>
      </c>
      <c r="E81" s="82">
        <f>SUM(E65:E80)</f>
        <v>0</v>
      </c>
      <c r="F81" s="82">
        <f t="shared" ref="F81:J81" si="8">SUM(F65:F80)</f>
        <v>0</v>
      </c>
      <c r="G81" s="82">
        <f t="shared" si="8"/>
        <v>0</v>
      </c>
      <c r="H81" s="82">
        <f t="shared" si="8"/>
        <v>0</v>
      </c>
      <c r="I81" s="82">
        <f t="shared" si="8"/>
        <v>0</v>
      </c>
      <c r="J81" s="82">
        <f t="shared" si="8"/>
        <v>0</v>
      </c>
      <c r="K81" s="64"/>
    </row>
    <row r="82" spans="2:11" ht="69.400000000000006" customHeight="1">
      <c r="B82" s="94" t="s">
        <v>15</v>
      </c>
      <c r="C82" s="94"/>
      <c r="D82" s="94"/>
      <c r="E82" s="94"/>
      <c r="F82" s="94"/>
      <c r="G82" s="94"/>
      <c r="H82" s="94"/>
      <c r="I82" s="94"/>
      <c r="J82" s="94"/>
      <c r="K82" s="94"/>
    </row>
    <row r="83" spans="2:11" ht="179.45" customHeight="1">
      <c r="E83" s="93" t="s">
        <v>13</v>
      </c>
      <c r="F83" s="93"/>
      <c r="G83" s="93"/>
      <c r="H83" s="93"/>
      <c r="I83" s="93"/>
      <c r="J83" s="93"/>
      <c r="K83" s="93"/>
    </row>
    <row r="84" spans="2:11">
      <c r="E84" s="93"/>
      <c r="F84" s="93"/>
      <c r="G84" s="93"/>
      <c r="H84" s="93"/>
      <c r="I84" s="93"/>
      <c r="J84" s="93"/>
      <c r="K84" s="93"/>
    </row>
    <row r="85" spans="2:11">
      <c r="E85" s="93"/>
      <c r="F85" s="93"/>
      <c r="G85" s="93"/>
      <c r="H85" s="93"/>
      <c r="I85" s="93"/>
      <c r="J85" s="93"/>
      <c r="K85" s="93"/>
    </row>
    <row r="86" spans="2:11">
      <c r="E86" s="93"/>
      <c r="F86" s="93"/>
      <c r="G86" s="93"/>
      <c r="H86" s="93"/>
      <c r="I86" s="93"/>
      <c r="J86" s="93"/>
      <c r="K86" s="93"/>
    </row>
    <row r="87" spans="2:11">
      <c r="E87" s="93"/>
      <c r="F87" s="93"/>
      <c r="G87" s="93"/>
      <c r="H87" s="93"/>
      <c r="I87" s="93"/>
      <c r="J87" s="93"/>
      <c r="K87" s="93"/>
    </row>
    <row r="88" spans="2:11">
      <c r="E88" s="93"/>
      <c r="F88" s="93"/>
      <c r="G88" s="93"/>
      <c r="H88" s="93"/>
      <c r="I88" s="93"/>
      <c r="J88" s="93"/>
      <c r="K88" s="93"/>
    </row>
    <row r="89" spans="2:11">
      <c r="E89" s="18" t="s">
        <v>11</v>
      </c>
    </row>
  </sheetData>
  <mergeCells count="20">
    <mergeCell ref="E83:K88"/>
    <mergeCell ref="B82:K82"/>
    <mergeCell ref="B8:K8"/>
    <mergeCell ref="B11:K11"/>
    <mergeCell ref="B15:D15"/>
    <mergeCell ref="B64:K64"/>
    <mergeCell ref="B18:K18"/>
    <mergeCell ref="B16:K16"/>
    <mergeCell ref="B61:K61"/>
    <mergeCell ref="B59:K59"/>
    <mergeCell ref="B58:D58"/>
    <mergeCell ref="B50:B54"/>
    <mergeCell ref="C50:C54"/>
    <mergeCell ref="B33:D33"/>
    <mergeCell ref="B26:D26"/>
    <mergeCell ref="F1:K1"/>
    <mergeCell ref="F2:K2"/>
    <mergeCell ref="F3:K3"/>
    <mergeCell ref="B5:K5"/>
    <mergeCell ref="J7:K7"/>
  </mergeCells>
  <pageMargins left="0.59055118110236227" right="0.23622047244094491" top="0" bottom="0" header="0" footer="0.15748031496062992"/>
  <pageSetup paperSize="9" scale="24" fitToHeight="2" orientation="portrait" r:id="rId1"/>
  <rowBreaks count="3" manualBreakCount="3">
    <brk id="30" min="1" max="10" man="1"/>
    <brk id="51" min="1" max="10" man="1"/>
    <brk id="68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'!Заголовки_для_друку</vt:lpstr>
      <vt:lpstr>' бюдж комісія 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Finvid_W11</cp:lastModifiedBy>
  <cp:lastPrinted>2024-02-07T06:48:27Z</cp:lastPrinted>
  <dcterms:created xsi:type="dcterms:W3CDTF">2018-03-12T13:27:15Z</dcterms:created>
  <dcterms:modified xsi:type="dcterms:W3CDTF">2024-02-08T14:34:41Z</dcterms:modified>
</cp:coreProperties>
</file>